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1\CGCS\Lliurar 2021\"/>
    </mc:Choice>
  </mc:AlternateContent>
  <xr:revisionPtr revIDLastSave="0" documentId="13_ncr:1_{D620E231-C690-4ABC-8540-45392C5C761B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resum'!$A$69:$G$93</definedName>
    <definedName name="_xlnm._FilterDatabase" localSheetId="0" hidden="1">'INGRESSOS € resum'!$A$7:$G$18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54" l="1"/>
  <c r="D21" i="54" s="1"/>
  <c r="E19" i="54"/>
  <c r="G19" i="54" l="1"/>
  <c r="E20" i="54"/>
  <c r="E21" i="54" s="1"/>
  <c r="C20" i="54"/>
  <c r="C21" i="54" s="1"/>
  <c r="C22" i="54" s="1"/>
  <c r="F20" i="54"/>
  <c r="F21" i="54" s="1"/>
  <c r="G20" i="54" l="1"/>
  <c r="F86" i="53" l="1"/>
  <c r="F87" i="53" s="1"/>
  <c r="F88" i="53" s="1"/>
  <c r="D86" i="53"/>
  <c r="D87" i="53" s="1"/>
  <c r="D88" i="53" s="1"/>
  <c r="E85" i="53" l="1"/>
  <c r="C86" i="53"/>
  <c r="C87" i="53" s="1"/>
  <c r="C88" i="53" s="1"/>
  <c r="G85" i="53" l="1"/>
  <c r="E86" i="53"/>
  <c r="D23" i="53"/>
  <c r="D24" i="53" s="1"/>
  <c r="E22" i="53"/>
  <c r="E23" i="53" s="1"/>
  <c r="E24" i="53" s="1"/>
  <c r="F23" i="53"/>
  <c r="G86" i="53" l="1"/>
  <c r="E87" i="53"/>
  <c r="E88" i="53" s="1"/>
  <c r="F24" i="53"/>
  <c r="G24" i="53" s="1"/>
  <c r="G23" i="53"/>
  <c r="G22" i="53"/>
  <c r="C23" i="53"/>
  <c r="C24" i="53" s="1"/>
  <c r="G87" i="53" l="1"/>
  <c r="G88" i="53"/>
  <c r="F39" i="53"/>
  <c r="D39" i="53"/>
  <c r="E48" i="53" l="1"/>
  <c r="G48" i="53" s="1"/>
  <c r="C39" i="53"/>
  <c r="E38" i="53"/>
  <c r="E39" i="53" s="1"/>
  <c r="G39" i="53" s="1"/>
  <c r="E33" i="53"/>
  <c r="G33" i="53" s="1"/>
  <c r="G38" i="53" l="1"/>
  <c r="F55" i="53" l="1"/>
  <c r="D55" i="53"/>
  <c r="D56" i="53" s="1"/>
  <c r="C55" i="53"/>
  <c r="C56" i="53" s="1"/>
  <c r="F56" i="53" l="1"/>
  <c r="E54" i="53"/>
  <c r="D9" i="53"/>
  <c r="D37" i="53"/>
  <c r="F9" i="53" l="1"/>
  <c r="F37" i="53"/>
  <c r="E55" i="53"/>
  <c r="G54" i="53"/>
  <c r="C37" i="53"/>
  <c r="E8" i="53"/>
  <c r="G8" i="53" s="1"/>
  <c r="E10" i="53"/>
  <c r="E11" i="53" s="1"/>
  <c r="D11" i="53"/>
  <c r="D12" i="53" s="1"/>
  <c r="F11" i="53"/>
  <c r="C9" i="53"/>
  <c r="C11" i="53"/>
  <c r="F22" i="54"/>
  <c r="F16" i="54"/>
  <c r="F17" i="54" s="1"/>
  <c r="F18" i="54" s="1"/>
  <c r="F12" i="54"/>
  <c r="F13" i="54" s="1"/>
  <c r="F9" i="54"/>
  <c r="F10" i="54" s="1"/>
  <c r="D22" i="54"/>
  <c r="D16" i="54"/>
  <c r="D17" i="54" s="1"/>
  <c r="D18" i="54" s="1"/>
  <c r="D12" i="54"/>
  <c r="D13" i="54" s="1"/>
  <c r="D9" i="54"/>
  <c r="D10" i="54" s="1"/>
  <c r="D14" i="54" l="1"/>
  <c r="D24" i="54" s="1"/>
  <c r="F14" i="54"/>
  <c r="E56" i="53"/>
  <c r="G56" i="53" s="1"/>
  <c r="G55" i="53"/>
  <c r="F12" i="53"/>
  <c r="E9" i="53"/>
  <c r="G9" i="53" s="1"/>
  <c r="C12" i="53"/>
  <c r="G11" i="53"/>
  <c r="G10" i="53"/>
  <c r="F24" i="54" l="1"/>
  <c r="E12" i="53"/>
  <c r="G12" i="53" s="1"/>
  <c r="E22" i="54"/>
  <c r="G21" i="54" l="1"/>
  <c r="C12" i="54"/>
  <c r="C13" i="54" s="1"/>
  <c r="F79" i="53" l="1"/>
  <c r="F80" i="53" s="1"/>
  <c r="F76" i="53"/>
  <c r="F77" i="53" s="1"/>
  <c r="F72" i="53"/>
  <c r="F73" i="53" s="1"/>
  <c r="F74" i="53" s="1"/>
  <c r="F43" i="53"/>
  <c r="F41" i="53"/>
  <c r="F30" i="53"/>
  <c r="F31" i="53" s="1"/>
  <c r="F26" i="53"/>
  <c r="F27" i="53" s="1"/>
  <c r="D82" i="53"/>
  <c r="D83" i="53" s="1"/>
  <c r="D79" i="53"/>
  <c r="D80" i="53" s="1"/>
  <c r="D76" i="53"/>
  <c r="D77" i="53" s="1"/>
  <c r="D72" i="53"/>
  <c r="D73" i="53" s="1"/>
  <c r="D74" i="53" s="1"/>
  <c r="D43" i="53"/>
  <c r="D41" i="53"/>
  <c r="D30" i="53"/>
  <c r="D31" i="53" s="1"/>
  <c r="D26" i="53"/>
  <c r="D27" i="53" s="1"/>
  <c r="C16" i="54"/>
  <c r="F82" i="53"/>
  <c r="F83" i="53" s="1"/>
  <c r="F69" i="53"/>
  <c r="D69" i="53"/>
  <c r="F84" i="53" l="1"/>
  <c r="D84" i="53"/>
  <c r="C17" i="54"/>
  <c r="C18" i="54" s="1"/>
  <c r="E13" i="54"/>
  <c r="D58" i="53"/>
  <c r="D59" i="53" s="1"/>
  <c r="D35" i="53"/>
  <c r="F58" i="53"/>
  <c r="F59" i="53" s="1"/>
  <c r="D52" i="53"/>
  <c r="D45" i="53"/>
  <c r="E17" i="53"/>
  <c r="E34" i="53"/>
  <c r="E40" i="53"/>
  <c r="F16" i="53"/>
  <c r="F45" i="53"/>
  <c r="F35" i="53"/>
  <c r="E15" i="53"/>
  <c r="E25" i="53"/>
  <c r="E42" i="53"/>
  <c r="E46" i="53"/>
  <c r="E51" i="53"/>
  <c r="E75" i="53"/>
  <c r="F52" i="53"/>
  <c r="F20" i="53"/>
  <c r="E14" i="53"/>
  <c r="E78" i="53"/>
  <c r="E71" i="53"/>
  <c r="E81" i="53"/>
  <c r="D20" i="53"/>
  <c r="E32" i="53"/>
  <c r="E49" i="53"/>
  <c r="E19" i="53"/>
  <c r="E36" i="53"/>
  <c r="E37" i="53" s="1"/>
  <c r="E44" i="53"/>
  <c r="E50" i="53"/>
  <c r="E57" i="53"/>
  <c r="E18" i="53"/>
  <c r="E29" i="53"/>
  <c r="E47" i="53"/>
  <c r="D16" i="53"/>
  <c r="E13" i="53"/>
  <c r="E12" i="54"/>
  <c r="E11" i="54"/>
  <c r="E15" i="54"/>
  <c r="E16" i="54" s="1"/>
  <c r="C9" i="54"/>
  <c r="C10" i="54" s="1"/>
  <c r="C14" i="54" s="1"/>
  <c r="C82" i="53"/>
  <c r="C83" i="53" s="1"/>
  <c r="C79" i="53"/>
  <c r="C80" i="53" s="1"/>
  <c r="C76" i="53"/>
  <c r="C77" i="53" s="1"/>
  <c r="C72" i="53"/>
  <c r="C73" i="53" s="1"/>
  <c r="C74" i="53" s="1"/>
  <c r="C43" i="53"/>
  <c r="C41" i="53"/>
  <c r="C30" i="53"/>
  <c r="C31" i="53" s="1"/>
  <c r="G69" i="53"/>
  <c r="E69" i="53"/>
  <c r="C69" i="53"/>
  <c r="C24" i="54" l="1"/>
  <c r="D53" i="53"/>
  <c r="D60" i="53" s="1"/>
  <c r="F53" i="53"/>
  <c r="F60" i="53" s="1"/>
  <c r="C84" i="53"/>
  <c r="F21" i="53"/>
  <c r="F28" i="53" s="1"/>
  <c r="D21" i="53"/>
  <c r="D28" i="53" s="1"/>
  <c r="E17" i="54"/>
  <c r="E18" i="54"/>
  <c r="C35" i="53"/>
  <c r="C16" i="53"/>
  <c r="C20" i="53"/>
  <c r="C45" i="53"/>
  <c r="C58" i="53"/>
  <c r="C52" i="53"/>
  <c r="C26" i="53"/>
  <c r="F90" i="53" l="1"/>
  <c r="D90" i="53"/>
  <c r="C53" i="53"/>
  <c r="C21" i="53"/>
  <c r="E43" i="53"/>
  <c r="E76" i="53"/>
  <c r="E77" i="53" s="1"/>
  <c r="C27" i="53"/>
  <c r="C59" i="53"/>
  <c r="C60" i="53" l="1"/>
  <c r="C28" i="53"/>
  <c r="C90" i="53" s="1"/>
  <c r="E82" i="53"/>
  <c r="E26" i="53"/>
  <c r="E30" i="53"/>
  <c r="E8" i="54"/>
  <c r="E9" i="54" s="1"/>
  <c r="E10" i="54" s="1"/>
  <c r="E14" i="54" s="1"/>
  <c r="E24" i="54" s="1"/>
  <c r="E41" i="53" l="1"/>
  <c r="E27" i="53"/>
  <c r="E83" i="53"/>
  <c r="E45" i="53"/>
  <c r="E35" i="53"/>
  <c r="E31" i="53"/>
  <c r="E72" i="53"/>
  <c r="E73" i="53" s="1"/>
  <c r="E74" i="53" s="1"/>
  <c r="E20" i="53"/>
  <c r="E52" i="53"/>
  <c r="E79" i="53"/>
  <c r="E80" i="53" s="1"/>
  <c r="E58" i="53"/>
  <c r="E59" i="53" s="1"/>
  <c r="E16" i="53"/>
  <c r="G22" i="54" l="1"/>
  <c r="E53" i="53"/>
  <c r="E60" i="53" s="1"/>
  <c r="E84" i="53"/>
  <c r="E21" i="53"/>
  <c r="E28" i="53" s="1"/>
  <c r="E90" i="53" l="1"/>
  <c r="G75" i="53"/>
  <c r="G78" i="53"/>
  <c r="G81" i="53"/>
  <c r="G76" i="53" l="1"/>
  <c r="G79" i="53"/>
  <c r="G82" i="53"/>
  <c r="G80" i="53" l="1"/>
  <c r="G83" i="53"/>
  <c r="G77" i="53"/>
  <c r="G84" i="53"/>
  <c r="G12" i="54" l="1"/>
  <c r="G49" i="53"/>
  <c r="G13" i="53"/>
  <c r="G13" i="54"/>
  <c r="G50" i="53"/>
  <c r="G11" i="54"/>
  <c r="G19" i="53"/>
  <c r="G36" i="53"/>
  <c r="G17" i="54"/>
  <c r="G42" i="53"/>
  <c r="G57" i="53"/>
  <c r="G15" i="53"/>
  <c r="G15" i="54"/>
  <c r="G29" i="53"/>
  <c r="G17" i="53"/>
  <c r="G44" i="53"/>
  <c r="G71" i="53"/>
  <c r="G46" i="53"/>
  <c r="G18" i="54"/>
  <c r="G34" i="53"/>
  <c r="G32" i="53"/>
  <c r="G51" i="53"/>
  <c r="G25" i="53"/>
  <c r="G18" i="53"/>
  <c r="G47" i="53"/>
  <c r="G8" i="54"/>
  <c r="G14" i="53"/>
  <c r="G40" i="53"/>
  <c r="G72" i="53" l="1"/>
  <c r="G14" i="54"/>
  <c r="G35" i="53"/>
  <c r="G30" i="53"/>
  <c r="G58" i="53"/>
  <c r="G37" i="53"/>
  <c r="G45" i="53"/>
  <c r="G26" i="53"/>
  <c r="G52" i="53"/>
  <c r="G16" i="54"/>
  <c r="G20" i="53"/>
  <c r="G9" i="54"/>
  <c r="G16" i="53"/>
  <c r="G41" i="53"/>
  <c r="G43" i="53"/>
  <c r="G27" i="53" l="1"/>
  <c r="G73" i="53"/>
  <c r="G53" i="53"/>
  <c r="G21" i="53"/>
  <c r="G31" i="53"/>
  <c r="G10" i="54"/>
  <c r="G59" i="53"/>
  <c r="G28" i="53" l="1"/>
  <c r="G60" i="53"/>
  <c r="G74" i="53"/>
  <c r="G90" i="53" l="1"/>
  <c r="G24" i="54"/>
</calcChain>
</file>

<file path=xl/sharedStrings.xml><?xml version="1.0" encoding="utf-8"?>
<sst xmlns="http://schemas.openxmlformats.org/spreadsheetml/2006/main" count="118" uniqueCount="100">
  <si>
    <t>LIQUIDACIÓ PRESSUPOST DE L'HOSPITAL CLÍNIC DE BARCELONA</t>
  </si>
  <si>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</si>
  <si>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</si>
  <si>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</si>
  <si>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</si>
  <si>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</si>
  <si>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</si>
  <si>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</si>
  <si>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</si>
  <si>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</si>
  <si>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</si>
  <si>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</si>
  <si>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</si>
  <si>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</si>
  <si>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Seguretat Social</t>
  </si>
  <si>
    <t xml:space="preserve">    CONCEPTE 160 Quotes socials</t>
  </si>
  <si>
    <t xml:space="preserve">         ARTICLE 16   ASSEGURANCES I COTITZACIONS SOCIALS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</si>
  <si>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</si>
  <si>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</si>
  <si>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</si>
  <si>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</si>
  <si>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</si>
  <si>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</si>
  <si>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</si>
  <si>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</si>
  <si>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</si>
  <si>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</si>
  <si>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</si>
  <si>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</si>
  <si>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</si>
  <si>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</si>
  <si>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</si>
  <si>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</si>
  <si>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</si>
  <si>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</si>
  <si>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</si>
  <si>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</si>
  <si>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</si>
  <si>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</si>
  <si>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</si>
  <si>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</si>
  <si>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</si>
  <si>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</si>
  <si>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</si>
  <si>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</si>
  <si>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</si>
  <si>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</si>
  <si>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</si>
  <si>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</si>
  <si>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</si>
  <si>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</si>
  <si>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</si>
  <si>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</si>
  <si>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</si>
  <si>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</si>
  <si>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</si>
  <si>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</si>
  <si>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</si>
  <si>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  CONCEPTE 399 Ingressos diversos</t>
  </si>
  <si>
    <t xml:space="preserve">         ARTICLE 39   ALTRES INGRESSOS</t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</si>
  <si>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</si>
  <si>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 xml:space="preserve">  TOTAL PRESSUPOST D'INGRESSOS</t>
  </si>
  <si>
    <t>Actuacions de control</t>
  </si>
  <si>
    <t>Prestació de serveis amb mitjans aliens amb entitats de la Generalitat</t>
  </si>
  <si>
    <t>Inversions en maquinària i utillatge</t>
  </si>
  <si>
    <t>ENTITAT 8875</t>
  </si>
  <si>
    <t>LIQUIDACIÓ PRESSUPOST DE C. GESTIÓ CORPORACIÓ SANITÀRIA</t>
  </si>
  <si>
    <t>De la Diputació de Barcelona</t>
  </si>
  <si>
    <t xml:space="preserve">    CONCEPTE 462 De diputacions</t>
  </si>
  <si>
    <t xml:space="preserve">         ARTICLE 46  D'ENS I CORPORACIONS LOCALS</t>
  </si>
  <si>
    <t xml:space="preserve">         ARTICLE 12   PERSONAL FUNCIONARI</t>
  </si>
  <si>
    <t>Subministrament de material sanitari</t>
  </si>
  <si>
    <t>Transports</t>
  </si>
  <si>
    <t xml:space="preserve">    CONCEPTE 223 Transports</t>
  </si>
  <si>
    <t>Valoracions i peritatges</t>
  </si>
  <si>
    <t>Productivitat</t>
  </si>
  <si>
    <t xml:space="preserve">         ARTICLE 15   INCENTIUS AL RENDIMENT I ACTIVITATS EXTRAORDINÀRIES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</si>
  <si>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</si>
  <si>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</si>
  <si>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</si>
  <si>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</si>
  <si>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>Prestacions d'altres serveis a entitats de dins del sector públic</t>
  </si>
  <si>
    <t>Altres ingressos diversos</t>
  </si>
  <si>
    <t xml:space="preserve">    CONCEPTE 120 Retribucions bàsiques</t>
  </si>
  <si>
    <t xml:space="preserve">    CONCEPTE 121 Retribucions complementàries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</si>
  <si>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</si>
  <si>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</si>
  <si>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</si>
  <si>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 xml:space="preserve">    CONCEPTE 151 Incentius al rendiment</t>
  </si>
  <si>
    <t xml:space="preserve">         ARTICLE 23 INDEMNITZACIONS PER RAÓ DEL SERVEI</t>
  </si>
  <si>
    <t>A l'Hospital Clínic de Barcelona (HCB)</t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</si>
  <si>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</si>
  <si>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</si>
  <si>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620  Inversions maquinària, instal·lacions i utillatge</t>
  </si>
  <si>
    <t>Cancel.lació de préstecs en euros de l'Hospital Clínic de Barcelona (HCB) a llarg termini</t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</si>
  <si>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</si>
  <si>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</si>
  <si>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</si>
  <si>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r>
      <t xml:space="preserve">             </t>
    </r>
    <r>
      <rPr>
        <b/>
        <u/>
        <sz val="8"/>
        <rFont val="Arial"/>
        <family val="2"/>
      </rPr>
      <t xml:space="preserve">CAPÍTOL 1. REMUNERACIONS DEL PERSONAL </t>
    </r>
  </si>
  <si>
    <t>EXERCICI 2021 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</si>
</sst>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12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6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4" fontId="0" fillId="7" borderId="0" xfId="0" applyNumberFormat="1" applyFill="1"/>
    <xf numFmtId="4" fontId="43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3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3" fillId="7" borderId="0" xfId="0" applyNumberFormat="1" applyFont="1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6" fillId="7" borderId="0" xfId="0" applyFont="1" applyFill="1"/>
    <xf numFmtId="0" fontId="75" fillId="7" borderId="0" xfId="0" applyFont="1" applyFill="1"/>
    <xf numFmtId="4" fontId="81" fillId="7" borderId="1" xfId="0" applyNumberFormat="1" applyFont="1" applyFill="1" applyBorder="1"/>
    <xf numFmtId="4" fontId="81" fillId="7" borderId="4" xfId="0" applyNumberFormat="1" applyFont="1" applyFill="1" applyBorder="1"/>
    <xf numFmtId="4" fontId="45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9" fontId="45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9" fontId="9" fillId="7" borderId="4" xfId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5" fillId="7" borderId="4" xfId="0" applyNumberFormat="1" applyFont="1" applyFill="1" applyBorder="1" applyAlignment="1">
      <alignment vertical="center"/>
    </xf>
    <xf numFmtId="0" fontId="45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9" fillId="7" borderId="4" xfId="0" applyNumberFormat="1" applyFont="1" applyFill="1" applyBorder="1" applyAlignment="1">
      <alignment horizontal="right"/>
    </xf>
    <xf numFmtId="9" fontId="9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4" fontId="9" fillId="7" borderId="1" xfId="0" applyNumberFormat="1" applyFont="1" applyFill="1" applyBorder="1"/>
    <xf numFmtId="4" fontId="9" fillId="7" borderId="4" xfId="0" applyNumberFormat="1" applyFont="1" applyFill="1" applyBorder="1"/>
    <xf numFmtId="9" fontId="9" fillId="7" borderId="4" xfId="1" applyFont="1" applyFill="1" applyBorder="1"/>
    <xf numFmtId="4" fontId="10" fillId="7" borderId="1" xfId="0" applyNumberFormat="1" applyFont="1" applyFill="1" applyBorder="1"/>
    <xf numFmtId="9" fontId="10" fillId="0" borderId="4" xfId="1" applyFont="1" applyFill="1" applyBorder="1"/>
    <xf numFmtId="4" fontId="43" fillId="7" borderId="1" xfId="0" applyNumberFormat="1" applyFont="1" applyFill="1" applyBorder="1"/>
    <xf numFmtId="9" fontId="43" fillId="7" borderId="4" xfId="1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horizontal="left" vertical="center"/>
    </xf>
    <xf numFmtId="0" fontId="81" fillId="7" borderId="4" xfId="0" applyFont="1" applyFill="1" applyBorder="1" applyAlignment="1">
      <alignment vertical="center"/>
    </xf>
    <xf numFmtId="0" fontId="45" fillId="7" borderId="2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7" borderId="4" xfId="0" applyFont="1" applyFill="1" applyBorder="1"/>
    <xf numFmtId="49" fontId="6" fillId="7" borderId="4" xfId="0" applyNumberFormat="1" applyFont="1" applyFill="1" applyBorder="1" applyAlignment="1">
      <alignment horizontal="left" vertical="center"/>
    </xf>
    <xf numFmtId="0" fontId="10" fillId="3" borderId="2" xfId="0" applyFont="1" applyFill="1" applyBorder="1"/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2" customWidth="1"/>
    <col min="2" max="2" width="60.5703125" style="31" customWidth="1"/>
    <col min="3" max="4" width="12.140625" style="9" customWidth="1"/>
    <col min="5" max="7" width="12.140625" style="19" customWidth="1"/>
    <col min="8" max="16384" width="11.42578125" style="12"/>
  </cols>
  <sheetData>
    <row r="1" spans="1:7" x14ac:dyDescent="0.2">
      <c r="A1" s="32" t="s">
        <v>66</v>
      </c>
    </row>
    <row r="2" spans="1:7" x14ac:dyDescent="0.2">
      <c r="A2" s="32" t="s">
        <v>65</v>
      </c>
    </row>
    <row r="3" spans="1:7" x14ac:dyDescent="0.2">
      <c r="A3" s="8" t="s">
        <v>99</v>
      </c>
      <c r="B3" s="49"/>
      <c r="E3" s="9"/>
      <c r="F3" s="9"/>
    </row>
    <row r="4" spans="1:7" x14ac:dyDescent="0.2">
      <c r="A4" s="33" t="s">
        <v>53</v>
      </c>
      <c r="E4" s="9"/>
      <c r="F4" s="9"/>
    </row>
    <row r="5" spans="1:7" x14ac:dyDescent="0.2">
      <c r="A5" s="34" t="s">
        <v>4</v>
      </c>
    </row>
    <row r="6" spans="1:7" ht="5.25" customHeight="1" x14ac:dyDescent="0.2"/>
    <row r="7" spans="1:7" ht="64.5" customHeight="1" x14ac:dyDescent="0.2">
      <c r="A7" s="13" t="s">
        <v>54</v>
      </c>
      <c r="B7" s="14" t="s">
        <v>55</v>
      </c>
      <c r="C7" s="51" t="s">
        <v>8</v>
      </c>
      <c r="D7" s="16" t="s">
        <v>9</v>
      </c>
      <c r="E7" s="16" t="s">
        <v>2</v>
      </c>
      <c r="F7" s="54" t="s">
        <v>1</v>
      </c>
      <c r="G7" s="17" t="s">
        <v>10</v>
      </c>
    </row>
    <row r="8" spans="1:7" s="41" customFormat="1" x14ac:dyDescent="0.2">
      <c r="A8" s="39">
        <v>3190009</v>
      </c>
      <c r="B8" s="113" t="s">
        <v>81</v>
      </c>
      <c r="C8" s="66">
        <v>42762.63</v>
      </c>
      <c r="D8" s="66">
        <v>0</v>
      </c>
      <c r="E8" s="66">
        <f>+C8+D8</f>
        <v>42762.63</v>
      </c>
      <c r="F8" s="66">
        <v>23157.38</v>
      </c>
      <c r="G8" s="67">
        <f t="shared" ref="G8:G22" si="0">IFERROR(F8/E8,0)</f>
        <v>0.54153310963334111</v>
      </c>
    </row>
    <row r="9" spans="1:7" s="41" customFormat="1" x14ac:dyDescent="0.2">
      <c r="A9" s="39"/>
      <c r="B9" s="114" t="s">
        <v>56</v>
      </c>
      <c r="C9" s="68">
        <f t="shared" ref="C9:E10" si="1">+C8</f>
        <v>42762.63</v>
      </c>
      <c r="D9" s="68">
        <f t="shared" ref="D9" si="2">+D8</f>
        <v>0</v>
      </c>
      <c r="E9" s="88">
        <f t="shared" si="1"/>
        <v>42762.63</v>
      </c>
      <c r="F9" s="68">
        <f t="shared" ref="F9" si="3">+F8</f>
        <v>23157.38</v>
      </c>
      <c r="G9" s="67">
        <f t="shared" si="0"/>
        <v>0.54153310963334111</v>
      </c>
    </row>
    <row r="10" spans="1:7" s="41" customFormat="1" x14ac:dyDescent="0.2">
      <c r="A10" s="39"/>
      <c r="B10" s="115" t="s">
        <v>57</v>
      </c>
      <c r="C10" s="37">
        <f t="shared" si="1"/>
        <v>42762.63</v>
      </c>
      <c r="D10" s="37">
        <f t="shared" ref="D10" si="4">+D9</f>
        <v>0</v>
      </c>
      <c r="E10" s="38">
        <f t="shared" si="1"/>
        <v>42762.63</v>
      </c>
      <c r="F10" s="37">
        <f t="shared" ref="F10" si="5">+F9</f>
        <v>23157.38</v>
      </c>
      <c r="G10" s="52">
        <f t="shared" si="0"/>
        <v>0.54153310963334111</v>
      </c>
    </row>
    <row r="11" spans="1:7" s="41" customFormat="1" x14ac:dyDescent="0.2">
      <c r="A11" s="39">
        <v>3990009</v>
      </c>
      <c r="B11" s="113" t="s">
        <v>82</v>
      </c>
      <c r="C11" s="66">
        <v>1994.04</v>
      </c>
      <c r="D11" s="66">
        <v>0</v>
      </c>
      <c r="E11" s="66">
        <f t="shared" ref="E11:E13" si="6">+C11+D11</f>
        <v>1994.04</v>
      </c>
      <c r="F11" s="66">
        <v>0</v>
      </c>
      <c r="G11" s="71">
        <f t="shared" si="0"/>
        <v>0</v>
      </c>
    </row>
    <row r="12" spans="1:7" s="41" customFormat="1" x14ac:dyDescent="0.2">
      <c r="A12" s="39"/>
      <c r="B12" s="114" t="s">
        <v>58</v>
      </c>
      <c r="C12" s="66">
        <f>+C11</f>
        <v>1994.04</v>
      </c>
      <c r="D12" s="66">
        <f>+D11</f>
        <v>0</v>
      </c>
      <c r="E12" s="66">
        <f t="shared" si="6"/>
        <v>1994.04</v>
      </c>
      <c r="F12" s="66">
        <f>+F11</f>
        <v>0</v>
      </c>
      <c r="G12" s="71">
        <f t="shared" si="0"/>
        <v>0</v>
      </c>
    </row>
    <row r="13" spans="1:7" s="41" customFormat="1" x14ac:dyDescent="0.2">
      <c r="A13" s="39"/>
      <c r="B13" s="115" t="s">
        <v>59</v>
      </c>
      <c r="C13" s="37">
        <f>+C12</f>
        <v>1994.04</v>
      </c>
      <c r="D13" s="37">
        <f>+D12</f>
        <v>0</v>
      </c>
      <c r="E13" s="38">
        <f t="shared" si="6"/>
        <v>1994.04</v>
      </c>
      <c r="F13" s="37">
        <f>+F12</f>
        <v>0</v>
      </c>
      <c r="G13" s="52">
        <f t="shared" si="0"/>
        <v>0</v>
      </c>
    </row>
    <row r="14" spans="1:7" s="41" customFormat="1" x14ac:dyDescent="0.2">
      <c r="A14" s="39"/>
      <c r="B14" s="116" t="s">
        <v>60</v>
      </c>
      <c r="C14" s="37">
        <f>+C13+C10</f>
        <v>44756.67</v>
      </c>
      <c r="D14" s="37">
        <f>+D13+D10</f>
        <v>0</v>
      </c>
      <c r="E14" s="37">
        <f>+E13+E10</f>
        <v>44756.67</v>
      </c>
      <c r="F14" s="37">
        <f>+F13+F10</f>
        <v>23157.38</v>
      </c>
      <c r="G14" s="52">
        <f t="shared" si="0"/>
        <v>0.51740623241183947</v>
      </c>
    </row>
    <row r="15" spans="1:7" s="41" customFormat="1" x14ac:dyDescent="0.2">
      <c r="A15" s="89">
        <v>4620001</v>
      </c>
      <c r="B15" s="113" t="s">
        <v>67</v>
      </c>
      <c r="C15" s="66">
        <v>16991847.460000001</v>
      </c>
      <c r="D15" s="66">
        <v>1249027.6000000001</v>
      </c>
      <c r="E15" s="66">
        <f>+C15+D15</f>
        <v>18240875.060000002</v>
      </c>
      <c r="F15" s="66">
        <v>13680656.279999999</v>
      </c>
      <c r="G15" s="71">
        <f t="shared" si="0"/>
        <v>0.74999999917767091</v>
      </c>
    </row>
    <row r="16" spans="1:7" s="41" customFormat="1" x14ac:dyDescent="0.2">
      <c r="A16" s="89"/>
      <c r="B16" s="90" t="s">
        <v>68</v>
      </c>
      <c r="C16" s="68">
        <f t="shared" ref="C16:D18" si="7">+C15</f>
        <v>16991847.460000001</v>
      </c>
      <c r="D16" s="68">
        <f t="shared" si="7"/>
        <v>1249027.6000000001</v>
      </c>
      <c r="E16" s="88">
        <f t="shared" ref="E16" si="8">+E15</f>
        <v>18240875.060000002</v>
      </c>
      <c r="F16" s="68">
        <f>+F15</f>
        <v>13680656.279999999</v>
      </c>
      <c r="G16" s="67">
        <f t="shared" si="0"/>
        <v>0.74999999917767091</v>
      </c>
    </row>
    <row r="17" spans="1:7" s="41" customFormat="1" x14ac:dyDescent="0.2">
      <c r="A17" s="89"/>
      <c r="B17" s="91" t="s">
        <v>69</v>
      </c>
      <c r="C17" s="37">
        <f t="shared" si="7"/>
        <v>16991847.460000001</v>
      </c>
      <c r="D17" s="37">
        <f t="shared" si="7"/>
        <v>1249027.6000000001</v>
      </c>
      <c r="E17" s="38">
        <f t="shared" ref="E17:E18" si="9">+C17+D17</f>
        <v>18240875.060000002</v>
      </c>
      <c r="F17" s="37">
        <f>+F16</f>
        <v>13680656.279999999</v>
      </c>
      <c r="G17" s="52">
        <f t="shared" si="0"/>
        <v>0.74999999917767091</v>
      </c>
    </row>
    <row r="18" spans="1:7" s="41" customFormat="1" x14ac:dyDescent="0.2">
      <c r="A18" s="39"/>
      <c r="B18" s="115" t="s">
        <v>43</v>
      </c>
      <c r="C18" s="37">
        <f t="shared" si="7"/>
        <v>16991847.460000001</v>
      </c>
      <c r="D18" s="37">
        <f t="shared" si="7"/>
        <v>1249027.6000000001</v>
      </c>
      <c r="E18" s="38">
        <f t="shared" si="9"/>
        <v>18240875.060000002</v>
      </c>
      <c r="F18" s="37">
        <f>+F17</f>
        <v>13680656.279999999</v>
      </c>
      <c r="G18" s="52">
        <f t="shared" si="0"/>
        <v>0.74999999917767091</v>
      </c>
    </row>
    <row r="19" spans="1:7" s="41" customFormat="1" x14ac:dyDescent="0.2">
      <c r="A19" s="74">
        <v>8140001</v>
      </c>
      <c r="B19" s="113" t="s">
        <v>77</v>
      </c>
      <c r="C19" s="66">
        <v>0</v>
      </c>
      <c r="D19" s="66">
        <v>0</v>
      </c>
      <c r="E19" s="66">
        <f>+C19+D19</f>
        <v>0</v>
      </c>
      <c r="F19" s="66">
        <v>4749.1099999999997</v>
      </c>
      <c r="G19" s="71">
        <f t="shared" ref="G19" si="10">IFERROR(F19/E19,0)</f>
        <v>0</v>
      </c>
    </row>
    <row r="20" spans="1:7" s="41" customFormat="1" x14ac:dyDescent="0.2">
      <c r="A20" s="74"/>
      <c r="B20" s="114" t="s">
        <v>78</v>
      </c>
      <c r="C20" s="105">
        <f t="shared" ref="C20:F20" si="11">+C19</f>
        <v>0</v>
      </c>
      <c r="D20" s="105">
        <f t="shared" si="11"/>
        <v>0</v>
      </c>
      <c r="E20" s="106">
        <f t="shared" si="11"/>
        <v>0</v>
      </c>
      <c r="F20" s="105">
        <f t="shared" si="11"/>
        <v>4749.1099999999997</v>
      </c>
      <c r="G20" s="107">
        <f t="shared" si="0"/>
        <v>0</v>
      </c>
    </row>
    <row r="21" spans="1:7" s="41" customFormat="1" x14ac:dyDescent="0.2">
      <c r="A21" s="74"/>
      <c r="B21" s="115" t="s">
        <v>79</v>
      </c>
      <c r="C21" s="108">
        <f t="shared" ref="C21:F22" si="12">+C20</f>
        <v>0</v>
      </c>
      <c r="D21" s="108">
        <f t="shared" si="12"/>
        <v>0</v>
      </c>
      <c r="E21" s="108">
        <f t="shared" si="12"/>
        <v>0</v>
      </c>
      <c r="F21" s="108">
        <f t="shared" si="12"/>
        <v>4749.1099999999997</v>
      </c>
      <c r="G21" s="109">
        <f t="shared" si="0"/>
        <v>0</v>
      </c>
    </row>
    <row r="22" spans="1:7" s="41" customFormat="1" x14ac:dyDescent="0.2">
      <c r="A22" s="39"/>
      <c r="B22" s="115" t="s">
        <v>80</v>
      </c>
      <c r="C22" s="110">
        <f t="shared" si="12"/>
        <v>0</v>
      </c>
      <c r="D22" s="110">
        <f t="shared" si="12"/>
        <v>0</v>
      </c>
      <c r="E22" s="110">
        <f t="shared" si="12"/>
        <v>0</v>
      </c>
      <c r="F22" s="110">
        <f t="shared" si="12"/>
        <v>4749.1099999999997</v>
      </c>
      <c r="G22" s="111">
        <f t="shared" si="0"/>
        <v>0</v>
      </c>
    </row>
    <row r="23" spans="1:7" s="8" customFormat="1" x14ac:dyDescent="0.2">
      <c r="A23" s="39"/>
      <c r="B23" s="117"/>
      <c r="C23" s="45"/>
      <c r="D23" s="45"/>
      <c r="E23" s="45"/>
      <c r="F23" s="45"/>
      <c r="G23" s="46"/>
    </row>
    <row r="24" spans="1:7" s="8" customFormat="1" x14ac:dyDescent="0.2">
      <c r="A24" s="112"/>
      <c r="B24" s="118" t="s">
        <v>61</v>
      </c>
      <c r="C24" s="47">
        <f>+C14+C18+C22</f>
        <v>17036604.130000003</v>
      </c>
      <c r="D24" s="47">
        <f>+D14+D18+D22</f>
        <v>1249027.6000000001</v>
      </c>
      <c r="E24" s="47">
        <f>+E14+E18+E22</f>
        <v>18285631.730000004</v>
      </c>
      <c r="F24" s="47">
        <f>+F14+F18+F22</f>
        <v>13708562.77</v>
      </c>
      <c r="G24" s="55">
        <f t="shared" ref="G24" si="13">IFERROR(F24/E24,0)</f>
        <v>0.74969041116087254</v>
      </c>
    </row>
    <row r="25" spans="1:7" x14ac:dyDescent="0.2">
      <c r="A25" s="43"/>
      <c r="B25" s="48"/>
      <c r="C25" s="30"/>
      <c r="D25" s="30"/>
      <c r="E25" s="30"/>
      <c r="F25" s="30"/>
      <c r="G25" s="30"/>
    </row>
    <row r="26" spans="1:7" s="44" customFormat="1" x14ac:dyDescent="0.2">
      <c r="A26" s="12"/>
      <c r="B26" s="31"/>
      <c r="C26" s="9"/>
      <c r="D26" s="9"/>
      <c r="E26" s="19"/>
      <c r="F26" s="19"/>
      <c r="G26" s="19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G9:G11 G13:G18 G24 C23 G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2" t="s">
        <v>66</v>
      </c>
      <c r="B1" s="1"/>
      <c r="C1" s="9"/>
      <c r="D1" s="9"/>
      <c r="E1" s="11"/>
      <c r="F1" s="11"/>
      <c r="G1" s="11"/>
    </row>
    <row r="2" spans="1:7" x14ac:dyDescent="0.2">
      <c r="A2" s="32" t="s">
        <v>65</v>
      </c>
      <c r="B2" s="1"/>
      <c r="C2" s="9"/>
      <c r="D2" s="9"/>
      <c r="E2" s="11"/>
      <c r="F2" s="11"/>
      <c r="G2" s="11"/>
    </row>
    <row r="3" spans="1:7" x14ac:dyDescent="0.2">
      <c r="A3" s="8" t="s">
        <v>99</v>
      </c>
      <c r="B3" s="1"/>
      <c r="C3" s="9"/>
      <c r="D3" s="9"/>
      <c r="E3" s="7"/>
      <c r="F3" s="7"/>
      <c r="G3" s="7"/>
    </row>
    <row r="4" spans="1:7" x14ac:dyDescent="0.2">
      <c r="A4" s="3" t="s">
        <v>5</v>
      </c>
      <c r="B4" s="1"/>
      <c r="C4" s="9"/>
      <c r="D4" s="9"/>
      <c r="E4" s="7"/>
      <c r="F4" s="7"/>
      <c r="G4" s="7"/>
    </row>
    <row r="5" spans="1:7" x14ac:dyDescent="0.2">
      <c r="A5" s="4" t="s">
        <v>4</v>
      </c>
      <c r="B5" s="1"/>
      <c r="C5" s="9"/>
      <c r="D5" s="9"/>
      <c r="E5" s="7"/>
      <c r="F5" s="7"/>
      <c r="G5" s="7"/>
    </row>
    <row r="6" spans="1:7" ht="5.25" customHeight="1" x14ac:dyDescent="0.2">
      <c r="A6" s="1"/>
      <c r="B6" s="1"/>
      <c r="C6" s="9"/>
      <c r="D6" s="9"/>
      <c r="E6" s="7"/>
      <c r="F6" s="7"/>
      <c r="G6" s="7"/>
    </row>
    <row r="7" spans="1:7" ht="74.45" customHeight="1" x14ac:dyDescent="0.2">
      <c r="A7" s="13" t="s">
        <v>6</v>
      </c>
      <c r="B7" s="14" t="s">
        <v>7</v>
      </c>
      <c r="C7" s="51" t="s">
        <v>8</v>
      </c>
      <c r="D7" s="16" t="s">
        <v>9</v>
      </c>
      <c r="E7" s="16" t="s">
        <v>2</v>
      </c>
      <c r="F7" s="10" t="s">
        <v>3</v>
      </c>
      <c r="G7" s="17" t="s">
        <v>10</v>
      </c>
    </row>
    <row r="8" spans="1:7" s="62" customFormat="1" x14ac:dyDescent="0.2">
      <c r="A8" s="59">
        <v>1200001</v>
      </c>
      <c r="B8" s="119" t="s">
        <v>11</v>
      </c>
      <c r="C8" s="66">
        <v>454098.67</v>
      </c>
      <c r="D8" s="66">
        <v>-27760.41</v>
      </c>
      <c r="E8" s="66">
        <f>+C8+D8</f>
        <v>426338.26</v>
      </c>
      <c r="F8" s="66">
        <v>304665.7</v>
      </c>
      <c r="G8" s="67">
        <f t="shared" ref="G8:G12" si="0">IFERROR(F8/E8,0)</f>
        <v>0.71461027213461914</v>
      </c>
    </row>
    <row r="9" spans="1:7" s="62" customFormat="1" x14ac:dyDescent="0.2">
      <c r="A9" s="59"/>
      <c r="B9" s="114" t="s">
        <v>83</v>
      </c>
      <c r="C9" s="68">
        <f>SUM(C8:C8)</f>
        <v>454098.67</v>
      </c>
      <c r="D9" s="68">
        <f>SUM(D8:D8)</f>
        <v>-27760.41</v>
      </c>
      <c r="E9" s="68">
        <f>SUM(E8:E8)</f>
        <v>426338.26</v>
      </c>
      <c r="F9" s="68">
        <f>SUM(F8:F8)</f>
        <v>304665.7</v>
      </c>
      <c r="G9" s="69">
        <f t="shared" si="0"/>
        <v>0.71461027213461914</v>
      </c>
    </row>
    <row r="10" spans="1:7" s="62" customFormat="1" x14ac:dyDescent="0.2">
      <c r="A10" s="59">
        <v>1210001</v>
      </c>
      <c r="B10" s="113" t="s">
        <v>12</v>
      </c>
      <c r="C10" s="66">
        <v>882187.84</v>
      </c>
      <c r="D10" s="66">
        <v>-51674.81</v>
      </c>
      <c r="E10" s="66">
        <f t="shared" ref="E10" si="1">+C10+D10</f>
        <v>830513.03</v>
      </c>
      <c r="F10" s="66">
        <v>614040.46</v>
      </c>
      <c r="G10" s="70">
        <f t="shared" si="0"/>
        <v>0.73935078417734146</v>
      </c>
    </row>
    <row r="11" spans="1:7" s="62" customFormat="1" x14ac:dyDescent="0.2">
      <c r="A11" s="59"/>
      <c r="B11" s="114" t="s">
        <v>84</v>
      </c>
      <c r="C11" s="68">
        <f>SUM(C10:C10)</f>
        <v>882187.84</v>
      </c>
      <c r="D11" s="68">
        <f>SUM(D10:D10)</f>
        <v>-51674.81</v>
      </c>
      <c r="E11" s="68">
        <f>SUM(E10:E10)</f>
        <v>830513.03</v>
      </c>
      <c r="F11" s="68">
        <f>SUM(F10:F10)</f>
        <v>614040.46</v>
      </c>
      <c r="G11" s="69">
        <f t="shared" si="0"/>
        <v>0.73935078417734146</v>
      </c>
    </row>
    <row r="12" spans="1:7" s="62" customFormat="1" x14ac:dyDescent="0.2">
      <c r="A12" s="59"/>
      <c r="B12" s="115" t="s">
        <v>70</v>
      </c>
      <c r="C12" s="60">
        <f>+C11+C9</f>
        <v>1336286.51</v>
      </c>
      <c r="D12" s="60">
        <f>+D11+D9</f>
        <v>-79435.22</v>
      </c>
      <c r="E12" s="60">
        <f>+E11+E9</f>
        <v>1256851.29</v>
      </c>
      <c r="F12" s="60">
        <f>+F11+F9</f>
        <v>918706.15999999992</v>
      </c>
      <c r="G12" s="61">
        <f t="shared" si="0"/>
        <v>0.73095852095596758</v>
      </c>
    </row>
    <row r="13" spans="1:7" s="62" customFormat="1" x14ac:dyDescent="0.2">
      <c r="A13" s="59">
        <v>1300001</v>
      </c>
      <c r="B13" s="119" t="s">
        <v>11</v>
      </c>
      <c r="C13" s="66">
        <v>620569.78</v>
      </c>
      <c r="D13" s="66">
        <v>-34672.78</v>
      </c>
      <c r="E13" s="66">
        <f>+C13+D13</f>
        <v>585897</v>
      </c>
      <c r="F13" s="66">
        <v>562088.97</v>
      </c>
      <c r="G13" s="67">
        <f t="shared" ref="G13:G52" si="2">IFERROR(F13/E13,0)</f>
        <v>0.95936482009636503</v>
      </c>
    </row>
    <row r="14" spans="1:7" s="62" customFormat="1" x14ac:dyDescent="0.2">
      <c r="A14" s="59">
        <v>1300002</v>
      </c>
      <c r="B14" s="119" t="s">
        <v>12</v>
      </c>
      <c r="C14" s="66">
        <v>189821.9</v>
      </c>
      <c r="D14" s="66">
        <v>-11922.99</v>
      </c>
      <c r="E14" s="66">
        <f t="shared" ref="E14:E15" si="3">+C14+D14</f>
        <v>177898.91</v>
      </c>
      <c r="F14" s="66">
        <v>60480.42</v>
      </c>
      <c r="G14" s="71">
        <f t="shared" si="2"/>
        <v>0.33997071707746829</v>
      </c>
    </row>
    <row r="15" spans="1:7" s="62" customFormat="1" x14ac:dyDescent="0.2">
      <c r="A15" s="59">
        <v>1300003</v>
      </c>
      <c r="B15" s="113" t="s">
        <v>13</v>
      </c>
      <c r="C15" s="66">
        <v>98932.61</v>
      </c>
      <c r="D15" s="66">
        <v>-24449.01</v>
      </c>
      <c r="E15" s="66">
        <f t="shared" si="3"/>
        <v>74483.600000000006</v>
      </c>
      <c r="F15" s="66">
        <v>67727.23</v>
      </c>
      <c r="G15" s="71">
        <f t="shared" si="2"/>
        <v>0.90929050153322333</v>
      </c>
    </row>
    <row r="16" spans="1:7" s="62" customFormat="1" x14ac:dyDescent="0.2">
      <c r="A16" s="59"/>
      <c r="B16" s="114" t="s">
        <v>85</v>
      </c>
      <c r="C16" s="68">
        <f>SUM(C13:C15)</f>
        <v>909324.29</v>
      </c>
      <c r="D16" s="68">
        <f>SUM(D13:D15)</f>
        <v>-71044.78</v>
      </c>
      <c r="E16" s="68">
        <f t="shared" ref="E16" si="4">SUM(E13:E15)</f>
        <v>838279.51</v>
      </c>
      <c r="F16" s="68">
        <f>SUM(F13:F15)</f>
        <v>690296.62</v>
      </c>
      <c r="G16" s="69">
        <f t="shared" si="2"/>
        <v>0.82346832025036609</v>
      </c>
    </row>
    <row r="17" spans="1:7" s="62" customFormat="1" x14ac:dyDescent="0.2">
      <c r="A17" s="59">
        <v>1310001</v>
      </c>
      <c r="B17" s="113" t="s">
        <v>11</v>
      </c>
      <c r="C17" s="66">
        <v>409096.27</v>
      </c>
      <c r="D17" s="66">
        <v>-131127.76</v>
      </c>
      <c r="E17" s="66">
        <f t="shared" ref="E17:E19" si="5">+C17+D17</f>
        <v>277968.51</v>
      </c>
      <c r="F17" s="66">
        <v>147395.71</v>
      </c>
      <c r="G17" s="70">
        <f t="shared" si="2"/>
        <v>0.53026046007873329</v>
      </c>
    </row>
    <row r="18" spans="1:7" s="62" customFormat="1" x14ac:dyDescent="0.2">
      <c r="A18" s="59">
        <v>1310002</v>
      </c>
      <c r="B18" s="113" t="s">
        <v>12</v>
      </c>
      <c r="C18" s="66">
        <v>25706.43</v>
      </c>
      <c r="D18" s="66">
        <v>-5302.25</v>
      </c>
      <c r="E18" s="66">
        <f t="shared" si="5"/>
        <v>20404.18</v>
      </c>
      <c r="F18" s="66">
        <v>6934.97</v>
      </c>
      <c r="G18" s="70">
        <f t="shared" si="2"/>
        <v>0.33987986775258794</v>
      </c>
    </row>
    <row r="19" spans="1:7" s="62" customFormat="1" x14ac:dyDescent="0.2">
      <c r="A19" s="59">
        <v>1310003</v>
      </c>
      <c r="B19" s="113" t="s">
        <v>13</v>
      </c>
      <c r="C19" s="66">
        <v>60942.87</v>
      </c>
      <c r="D19" s="66">
        <v>-11964.5</v>
      </c>
      <c r="E19" s="66">
        <f t="shared" si="5"/>
        <v>48978.37</v>
      </c>
      <c r="F19" s="66">
        <v>20340.22</v>
      </c>
      <c r="G19" s="70">
        <f t="shared" si="2"/>
        <v>0.41528985141808517</v>
      </c>
    </row>
    <row r="20" spans="1:7" s="62" customFormat="1" x14ac:dyDescent="0.2">
      <c r="A20" s="59"/>
      <c r="B20" s="114" t="s">
        <v>86</v>
      </c>
      <c r="C20" s="68">
        <f>SUM(C17:C19)</f>
        <v>495745.57</v>
      </c>
      <c r="D20" s="68">
        <f>SUM(D17:D19)</f>
        <v>-148394.51</v>
      </c>
      <c r="E20" s="68">
        <f t="shared" ref="E20" si="6">SUM(E17:E19)</f>
        <v>347351.06</v>
      </c>
      <c r="F20" s="68">
        <f>SUM(F17:F19)</f>
        <v>174670.9</v>
      </c>
      <c r="G20" s="69">
        <f t="shared" si="2"/>
        <v>0.50286560231023913</v>
      </c>
    </row>
    <row r="21" spans="1:7" s="62" customFormat="1" x14ac:dyDescent="0.2">
      <c r="A21" s="59"/>
      <c r="B21" s="115" t="s">
        <v>87</v>
      </c>
      <c r="C21" s="60">
        <f>+C16+C20</f>
        <v>1405069.86</v>
      </c>
      <c r="D21" s="60">
        <f>+D16+D20</f>
        <v>-219439.29</v>
      </c>
      <c r="E21" s="60">
        <f>+E16+E20</f>
        <v>1185630.57</v>
      </c>
      <c r="F21" s="60">
        <f>+F16+F20</f>
        <v>864967.52</v>
      </c>
      <c r="G21" s="61">
        <f t="shared" si="2"/>
        <v>0.72954218783343283</v>
      </c>
    </row>
    <row r="22" spans="1:7" x14ac:dyDescent="0.2">
      <c r="A22" s="18">
        <v>1500001</v>
      </c>
      <c r="B22" s="97" t="s">
        <v>75</v>
      </c>
      <c r="C22" s="66">
        <v>0</v>
      </c>
      <c r="D22" s="66">
        <v>32450.44</v>
      </c>
      <c r="E22" s="66">
        <f t="shared" ref="E22" si="7">+C22+D22</f>
        <v>32450.44</v>
      </c>
      <c r="F22" s="66">
        <v>0</v>
      </c>
      <c r="G22" s="94">
        <f t="shared" si="2"/>
        <v>0</v>
      </c>
    </row>
    <row r="23" spans="1:7" x14ac:dyDescent="0.2">
      <c r="A23" s="18"/>
      <c r="B23" s="120" t="s">
        <v>88</v>
      </c>
      <c r="C23" s="98">
        <f>+C22</f>
        <v>0</v>
      </c>
      <c r="D23" s="98">
        <f>+D22</f>
        <v>32450.44</v>
      </c>
      <c r="E23" s="98">
        <f t="shared" ref="E23:E24" si="8">+E22</f>
        <v>32450.44</v>
      </c>
      <c r="F23" s="98">
        <f>+F22</f>
        <v>0</v>
      </c>
      <c r="G23" s="94">
        <f t="shared" si="2"/>
        <v>0</v>
      </c>
    </row>
    <row r="24" spans="1:7" x14ac:dyDescent="0.2">
      <c r="A24" s="18"/>
      <c r="B24" s="36" t="s">
        <v>76</v>
      </c>
      <c r="C24" s="99">
        <f>+C23</f>
        <v>0</v>
      </c>
      <c r="D24" s="99">
        <f>+D23</f>
        <v>32450.44</v>
      </c>
      <c r="E24" s="99">
        <f t="shared" si="8"/>
        <v>32450.44</v>
      </c>
      <c r="F24" s="99">
        <f>+F23</f>
        <v>0</v>
      </c>
      <c r="G24" s="100">
        <f t="shared" si="2"/>
        <v>0</v>
      </c>
    </row>
    <row r="25" spans="1:7" s="62" customFormat="1" x14ac:dyDescent="0.2">
      <c r="A25" s="59">
        <v>1600001</v>
      </c>
      <c r="B25" s="40" t="s">
        <v>14</v>
      </c>
      <c r="C25" s="66">
        <v>745186.38</v>
      </c>
      <c r="D25" s="66">
        <v>-41475.980000000003</v>
      </c>
      <c r="E25" s="66">
        <f>+C25+D25</f>
        <v>703710.4</v>
      </c>
      <c r="F25" s="66">
        <v>483560.63</v>
      </c>
      <c r="G25" s="70">
        <f t="shared" si="2"/>
        <v>0.68715856693321564</v>
      </c>
    </row>
    <row r="26" spans="1:7" s="62" customFormat="1" x14ac:dyDescent="0.2">
      <c r="A26" s="59"/>
      <c r="B26" s="63" t="s">
        <v>15</v>
      </c>
      <c r="C26" s="64">
        <f>+C25</f>
        <v>745186.38</v>
      </c>
      <c r="D26" s="64">
        <f>+D25</f>
        <v>-41475.980000000003</v>
      </c>
      <c r="E26" s="64">
        <f t="shared" ref="E26:E27" si="9">+E25</f>
        <v>703710.4</v>
      </c>
      <c r="F26" s="64">
        <f>+F25</f>
        <v>483560.63</v>
      </c>
      <c r="G26" s="65">
        <f t="shared" si="2"/>
        <v>0.68715856693321564</v>
      </c>
    </row>
    <row r="27" spans="1:7" s="62" customFormat="1" x14ac:dyDescent="0.2">
      <c r="A27" s="59"/>
      <c r="B27" s="42" t="s">
        <v>16</v>
      </c>
      <c r="C27" s="60">
        <f>+C26</f>
        <v>745186.38</v>
      </c>
      <c r="D27" s="60">
        <f>+D26</f>
        <v>-41475.980000000003</v>
      </c>
      <c r="E27" s="60">
        <f t="shared" si="9"/>
        <v>703710.4</v>
      </c>
      <c r="F27" s="60">
        <f>+F26</f>
        <v>483560.63</v>
      </c>
      <c r="G27" s="61">
        <f t="shared" si="2"/>
        <v>0.68715856693321564</v>
      </c>
    </row>
    <row r="28" spans="1:7" s="62" customFormat="1" x14ac:dyDescent="0.2">
      <c r="A28" s="59"/>
      <c r="B28" s="42" t="s">
        <v>98</v>
      </c>
      <c r="C28" s="72">
        <f>+C27+C21+C12+C24</f>
        <v>3486542.75</v>
      </c>
      <c r="D28" s="72">
        <f>+D27+D21+D12+D24</f>
        <v>-307900.05</v>
      </c>
      <c r="E28" s="72">
        <f>+E27+E21+E12+E24</f>
        <v>3178642.7</v>
      </c>
      <c r="F28" s="72">
        <f>+F27+F21+F12+F24</f>
        <v>2267234.3099999996</v>
      </c>
      <c r="G28" s="73">
        <f t="shared" si="2"/>
        <v>0.71327120534811905</v>
      </c>
    </row>
    <row r="29" spans="1:7" s="62" customFormat="1" x14ac:dyDescent="0.2">
      <c r="A29" s="59">
        <v>2130001</v>
      </c>
      <c r="B29" s="76" t="s">
        <v>17</v>
      </c>
      <c r="C29" s="66">
        <v>319960.28000000003</v>
      </c>
      <c r="D29" s="66">
        <v>42927.87</v>
      </c>
      <c r="E29" s="66">
        <f>+C29+D29</f>
        <v>362888.15</v>
      </c>
      <c r="F29" s="66">
        <v>343022.03</v>
      </c>
      <c r="G29" s="70">
        <f t="shared" si="2"/>
        <v>0.94525552845966454</v>
      </c>
    </row>
    <row r="30" spans="1:7" s="62" customFormat="1" ht="22.5" x14ac:dyDescent="0.2">
      <c r="A30" s="59"/>
      <c r="B30" s="63" t="s">
        <v>18</v>
      </c>
      <c r="C30" s="64">
        <f>+C29</f>
        <v>319960.28000000003</v>
      </c>
      <c r="D30" s="64">
        <f>+D29</f>
        <v>42927.87</v>
      </c>
      <c r="E30" s="64">
        <f t="shared" ref="E30:E31" si="10">+E29</f>
        <v>362888.15</v>
      </c>
      <c r="F30" s="64">
        <f>+F29</f>
        <v>343022.03</v>
      </c>
      <c r="G30" s="65">
        <f t="shared" si="2"/>
        <v>0.94525552845966454</v>
      </c>
    </row>
    <row r="31" spans="1:7" s="62" customFormat="1" x14ac:dyDescent="0.2">
      <c r="A31" s="59"/>
      <c r="B31" s="42" t="s">
        <v>19</v>
      </c>
      <c r="C31" s="60">
        <f>+C30</f>
        <v>319960.28000000003</v>
      </c>
      <c r="D31" s="60">
        <f>+D30</f>
        <v>42927.87</v>
      </c>
      <c r="E31" s="60">
        <f t="shared" si="10"/>
        <v>362888.15</v>
      </c>
      <c r="F31" s="60">
        <f>+F30</f>
        <v>343022.03</v>
      </c>
      <c r="G31" s="61">
        <f t="shared" si="2"/>
        <v>0.94525552845966454</v>
      </c>
    </row>
    <row r="32" spans="1:7" s="62" customFormat="1" x14ac:dyDescent="0.2">
      <c r="A32" s="59">
        <v>2210001</v>
      </c>
      <c r="B32" s="76" t="s">
        <v>20</v>
      </c>
      <c r="C32" s="66">
        <v>456782.98</v>
      </c>
      <c r="D32" s="66">
        <v>0</v>
      </c>
      <c r="E32" s="66">
        <f t="shared" ref="E32:E34" si="11">+C32+D32</f>
        <v>456782.98</v>
      </c>
      <c r="F32" s="66">
        <v>385321.35</v>
      </c>
      <c r="G32" s="70">
        <f t="shared" si="2"/>
        <v>0.84355452560863808</v>
      </c>
    </row>
    <row r="33" spans="1:7" s="62" customFormat="1" x14ac:dyDescent="0.2">
      <c r="A33" s="59">
        <v>2210004</v>
      </c>
      <c r="B33" s="76" t="s">
        <v>71</v>
      </c>
      <c r="C33" s="66">
        <v>2637.1</v>
      </c>
      <c r="D33" s="66">
        <v>0</v>
      </c>
      <c r="E33" s="66">
        <f t="shared" ref="E33" si="12">+C33+D33</f>
        <v>2637.1</v>
      </c>
      <c r="F33" s="66">
        <v>0</v>
      </c>
      <c r="G33" s="70">
        <f t="shared" si="2"/>
        <v>0</v>
      </c>
    </row>
    <row r="34" spans="1:7" s="62" customFormat="1" x14ac:dyDescent="0.2">
      <c r="A34" s="59">
        <v>2210089</v>
      </c>
      <c r="B34" s="76" t="s">
        <v>21</v>
      </c>
      <c r="C34" s="66">
        <v>71626.28</v>
      </c>
      <c r="D34" s="66">
        <v>0</v>
      </c>
      <c r="E34" s="66">
        <f t="shared" si="11"/>
        <v>71626.28</v>
      </c>
      <c r="F34" s="66">
        <v>81208.66</v>
      </c>
      <c r="G34" s="70">
        <f t="shared" si="2"/>
        <v>1.1337830193052048</v>
      </c>
    </row>
    <row r="35" spans="1:7" s="62" customFormat="1" x14ac:dyDescent="0.2">
      <c r="A35" s="59"/>
      <c r="B35" s="63" t="s">
        <v>22</v>
      </c>
      <c r="C35" s="64">
        <f>SUM(C32:C34)</f>
        <v>531046.36</v>
      </c>
      <c r="D35" s="64">
        <f>SUM(D32:D34)</f>
        <v>0</v>
      </c>
      <c r="E35" s="64">
        <f>SUM(E32:E34)</f>
        <v>531046.36</v>
      </c>
      <c r="F35" s="64">
        <f>SUM(F32:F34)</f>
        <v>466530.01</v>
      </c>
      <c r="G35" s="65">
        <f t="shared" si="2"/>
        <v>0.87851088933177135</v>
      </c>
    </row>
    <row r="36" spans="1:7" s="62" customFormat="1" x14ac:dyDescent="0.2">
      <c r="A36" s="74">
        <v>2220003</v>
      </c>
      <c r="B36" s="76" t="s">
        <v>23</v>
      </c>
      <c r="C36" s="66">
        <v>32662.799999999999</v>
      </c>
      <c r="D36" s="66">
        <v>0</v>
      </c>
      <c r="E36" s="66">
        <f t="shared" ref="E36" si="13">+C36+D36</f>
        <v>32662.799999999999</v>
      </c>
      <c r="F36" s="66">
        <v>19964.989999999998</v>
      </c>
      <c r="G36" s="70">
        <f t="shared" si="2"/>
        <v>0.61124551477521827</v>
      </c>
    </row>
    <row r="37" spans="1:7" s="62" customFormat="1" x14ac:dyDescent="0.2">
      <c r="A37" s="59"/>
      <c r="B37" s="63" t="s">
        <v>24</v>
      </c>
      <c r="C37" s="64">
        <f>+C36</f>
        <v>32662.799999999999</v>
      </c>
      <c r="D37" s="64">
        <f>+D36</f>
        <v>0</v>
      </c>
      <c r="E37" s="64">
        <f>+E36</f>
        <v>32662.799999999999</v>
      </c>
      <c r="F37" s="64">
        <f>+F36</f>
        <v>19964.989999999998</v>
      </c>
      <c r="G37" s="65">
        <f t="shared" si="2"/>
        <v>0.61124551477521827</v>
      </c>
    </row>
    <row r="38" spans="1:7" s="62" customFormat="1" x14ac:dyDescent="0.2">
      <c r="A38" s="18">
        <v>2230001</v>
      </c>
      <c r="B38" s="56" t="s">
        <v>72</v>
      </c>
      <c r="C38" s="66">
        <v>1498.2</v>
      </c>
      <c r="D38" s="66">
        <v>0</v>
      </c>
      <c r="E38" s="66">
        <f t="shared" ref="E38" si="14">+C38+D38</f>
        <v>1498.2</v>
      </c>
      <c r="F38" s="66">
        <v>1706.07</v>
      </c>
      <c r="G38" s="94">
        <f t="shared" si="2"/>
        <v>1.1387464957949538</v>
      </c>
    </row>
    <row r="39" spans="1:7" s="62" customFormat="1" x14ac:dyDescent="0.2">
      <c r="A39" s="18"/>
      <c r="B39" s="35" t="s">
        <v>73</v>
      </c>
      <c r="C39" s="95">
        <f>+C38</f>
        <v>1498.2</v>
      </c>
      <c r="D39" s="95">
        <f>+D38</f>
        <v>0</v>
      </c>
      <c r="E39" s="95">
        <f t="shared" ref="E39" si="15">+E38</f>
        <v>1498.2</v>
      </c>
      <c r="F39" s="95">
        <f>+F38</f>
        <v>1706.07</v>
      </c>
      <c r="G39" s="96">
        <f t="shared" si="2"/>
        <v>1.1387464957949538</v>
      </c>
    </row>
    <row r="40" spans="1:7" s="62" customFormat="1" x14ac:dyDescent="0.2">
      <c r="A40" s="59">
        <v>2240001</v>
      </c>
      <c r="B40" s="76" t="s">
        <v>25</v>
      </c>
      <c r="C40" s="66">
        <v>1657.8</v>
      </c>
      <c r="D40" s="66">
        <v>0</v>
      </c>
      <c r="E40" s="66">
        <f>+C40+D40</f>
        <v>1657.8</v>
      </c>
      <c r="F40" s="66">
        <v>0</v>
      </c>
      <c r="G40" s="70">
        <f t="shared" si="2"/>
        <v>0</v>
      </c>
    </row>
    <row r="41" spans="1:7" s="62" customFormat="1" x14ac:dyDescent="0.2">
      <c r="A41" s="59"/>
      <c r="B41" s="63" t="s">
        <v>26</v>
      </c>
      <c r="C41" s="64">
        <f>+C40</f>
        <v>1657.8</v>
      </c>
      <c r="D41" s="64">
        <f>+D40</f>
        <v>0</v>
      </c>
      <c r="E41" s="64">
        <f t="shared" ref="E41" si="16">+E40</f>
        <v>1657.8</v>
      </c>
      <c r="F41" s="64">
        <f>+F40</f>
        <v>0</v>
      </c>
      <c r="G41" s="65">
        <f t="shared" si="2"/>
        <v>0</v>
      </c>
    </row>
    <row r="42" spans="1:7" s="62" customFormat="1" x14ac:dyDescent="0.2">
      <c r="A42" s="59">
        <v>2250001</v>
      </c>
      <c r="B42" s="76" t="s">
        <v>27</v>
      </c>
      <c r="C42" s="66">
        <v>99.96</v>
      </c>
      <c r="D42" s="66">
        <v>0</v>
      </c>
      <c r="E42" s="66">
        <f>+C42+D42</f>
        <v>99.96</v>
      </c>
      <c r="F42" s="66">
        <v>100</v>
      </c>
      <c r="G42" s="70">
        <f t="shared" si="2"/>
        <v>1.0004001600640258</v>
      </c>
    </row>
    <row r="43" spans="1:7" s="62" customFormat="1" x14ac:dyDescent="0.2">
      <c r="A43" s="59"/>
      <c r="B43" s="63" t="s">
        <v>28</v>
      </c>
      <c r="C43" s="64">
        <f>+C42</f>
        <v>99.96</v>
      </c>
      <c r="D43" s="64">
        <f>+D42</f>
        <v>0</v>
      </c>
      <c r="E43" s="64">
        <f t="shared" ref="E43" si="17">+E42</f>
        <v>99.96</v>
      </c>
      <c r="F43" s="64">
        <f>+F42</f>
        <v>100</v>
      </c>
      <c r="G43" s="65">
        <f t="shared" si="2"/>
        <v>1.0004001600640258</v>
      </c>
    </row>
    <row r="44" spans="1:7" x14ac:dyDescent="0.2">
      <c r="A44" s="75">
        <v>2260039</v>
      </c>
      <c r="B44" s="76" t="s">
        <v>29</v>
      </c>
      <c r="C44" s="66">
        <v>49.69</v>
      </c>
      <c r="D44" s="66">
        <v>0</v>
      </c>
      <c r="E44" s="66">
        <f t="shared" ref="E44" si="18">+C44+D44</f>
        <v>49.69</v>
      </c>
      <c r="F44" s="66">
        <v>45.65</v>
      </c>
      <c r="G44" s="70">
        <f t="shared" si="2"/>
        <v>0.91869591467096001</v>
      </c>
    </row>
    <row r="45" spans="1:7" x14ac:dyDescent="0.2">
      <c r="A45" s="59"/>
      <c r="B45" s="63" t="s">
        <v>30</v>
      </c>
      <c r="C45" s="64">
        <f>SUM(C44:C44)</f>
        <v>49.69</v>
      </c>
      <c r="D45" s="64">
        <f>SUM(D44:D44)</f>
        <v>0</v>
      </c>
      <c r="E45" s="64">
        <f>SUM(E44:E44)</f>
        <v>49.69</v>
      </c>
      <c r="F45" s="64">
        <f>SUM(F44:F44)</f>
        <v>45.65</v>
      </c>
      <c r="G45" s="65">
        <f t="shared" si="2"/>
        <v>0.91869591467096001</v>
      </c>
    </row>
    <row r="46" spans="1:7" s="62" customFormat="1" x14ac:dyDescent="0.2">
      <c r="A46" s="75">
        <v>2270001</v>
      </c>
      <c r="B46" s="76" t="s">
        <v>31</v>
      </c>
      <c r="C46" s="66">
        <v>268014.03000000003</v>
      </c>
      <c r="D46" s="66">
        <v>15683.19</v>
      </c>
      <c r="E46" s="66">
        <f t="shared" ref="E46:E51" si="19">+C46+D46</f>
        <v>283697.22000000003</v>
      </c>
      <c r="F46" s="66">
        <v>213218.21</v>
      </c>
      <c r="G46" s="70">
        <f t="shared" si="2"/>
        <v>0.75156961354785212</v>
      </c>
    </row>
    <row r="47" spans="1:7" s="62" customFormat="1" x14ac:dyDescent="0.2">
      <c r="A47" s="59">
        <v>2270002</v>
      </c>
      <c r="B47" s="76" t="s">
        <v>32</v>
      </c>
      <c r="C47" s="66">
        <v>199898.31</v>
      </c>
      <c r="D47" s="66">
        <v>0</v>
      </c>
      <c r="E47" s="66">
        <f t="shared" si="19"/>
        <v>199898.31</v>
      </c>
      <c r="F47" s="66">
        <v>158812.49000000002</v>
      </c>
      <c r="G47" s="70">
        <f t="shared" si="2"/>
        <v>0.79446639643926964</v>
      </c>
    </row>
    <row r="48" spans="1:7" s="62" customFormat="1" x14ac:dyDescent="0.2">
      <c r="A48" s="18">
        <v>2270003</v>
      </c>
      <c r="B48" s="56" t="s">
        <v>74</v>
      </c>
      <c r="C48" s="66">
        <v>9649.75</v>
      </c>
      <c r="D48" s="66">
        <v>0</v>
      </c>
      <c r="E48" s="66">
        <f t="shared" ref="E48" si="20">+C48+D48</f>
        <v>9649.75</v>
      </c>
      <c r="F48" s="66">
        <v>0</v>
      </c>
      <c r="G48" s="94">
        <f t="shared" si="2"/>
        <v>0</v>
      </c>
    </row>
    <row r="49" spans="1:7" s="62" customFormat="1" x14ac:dyDescent="0.2">
      <c r="A49" s="74">
        <v>2270012</v>
      </c>
      <c r="B49" s="76" t="s">
        <v>62</v>
      </c>
      <c r="C49" s="66">
        <v>15330.7</v>
      </c>
      <c r="D49" s="66">
        <v>0</v>
      </c>
      <c r="E49" s="66">
        <f t="shared" si="19"/>
        <v>15330.7</v>
      </c>
      <c r="F49" s="66">
        <v>9681.69</v>
      </c>
      <c r="G49" s="70">
        <f t="shared" si="2"/>
        <v>0.63152302243211333</v>
      </c>
    </row>
    <row r="50" spans="1:7" s="62" customFormat="1" x14ac:dyDescent="0.2">
      <c r="A50" s="74">
        <v>2270013</v>
      </c>
      <c r="B50" s="76" t="s">
        <v>33</v>
      </c>
      <c r="C50" s="66">
        <v>5122.67</v>
      </c>
      <c r="D50" s="66">
        <v>0</v>
      </c>
      <c r="E50" s="66">
        <f t="shared" si="19"/>
        <v>5122.67</v>
      </c>
      <c r="F50" s="66">
        <v>3864.47</v>
      </c>
      <c r="G50" s="70">
        <f t="shared" si="2"/>
        <v>0.75438589641729792</v>
      </c>
    </row>
    <row r="51" spans="1:7" s="62" customFormat="1" x14ac:dyDescent="0.2">
      <c r="A51" s="59">
        <v>2270089</v>
      </c>
      <c r="B51" s="76" t="s">
        <v>34</v>
      </c>
      <c r="C51" s="66">
        <v>89031.53</v>
      </c>
      <c r="D51" s="66">
        <v>0</v>
      </c>
      <c r="E51" s="66">
        <f t="shared" si="19"/>
        <v>89031.53</v>
      </c>
      <c r="F51" s="66">
        <v>59052.959999999999</v>
      </c>
      <c r="G51" s="70">
        <f t="shared" si="2"/>
        <v>0.66328142400787671</v>
      </c>
    </row>
    <row r="52" spans="1:7" s="62" customFormat="1" x14ac:dyDescent="0.2">
      <c r="A52" s="59"/>
      <c r="B52" s="63" t="s">
        <v>35</v>
      </c>
      <c r="C52" s="64">
        <f>SUM(C46:C51)</f>
        <v>587046.99</v>
      </c>
      <c r="D52" s="64">
        <f>SUM(D46:D51)</f>
        <v>15683.19</v>
      </c>
      <c r="E52" s="64">
        <f>SUM(E46:E51)</f>
        <v>602730.18000000005</v>
      </c>
      <c r="F52" s="64">
        <f>SUM(F46:F51)</f>
        <v>444629.82</v>
      </c>
      <c r="G52" s="65">
        <f t="shared" si="2"/>
        <v>0.73769297565288661</v>
      </c>
    </row>
    <row r="53" spans="1:7" s="62" customFormat="1" x14ac:dyDescent="0.2">
      <c r="A53" s="59"/>
      <c r="B53" s="42" t="s">
        <v>36</v>
      </c>
      <c r="C53" s="77">
        <f>+C52+C45+C43+C41+C37+C35+C39</f>
        <v>1154061.8</v>
      </c>
      <c r="D53" s="77">
        <f>+D52+D45+D43+D41+D37+D35+D39</f>
        <v>15683.19</v>
      </c>
      <c r="E53" s="77">
        <f>+E52+E45+E43+E41+E37+E35+E39</f>
        <v>1169744.99</v>
      </c>
      <c r="F53" s="77">
        <f>+F52+F45+F43+F41+F37+F35+F39</f>
        <v>932976.53999999992</v>
      </c>
      <c r="G53" s="78">
        <f t="shared" ref="G53:G60" si="21">IFERROR(F53/E53,0)</f>
        <v>0.7975896866205</v>
      </c>
    </row>
    <row r="54" spans="1:7" s="62" customFormat="1" x14ac:dyDescent="0.2">
      <c r="A54" s="74">
        <v>2300001</v>
      </c>
      <c r="B54" s="40" t="s">
        <v>37</v>
      </c>
      <c r="C54" s="66">
        <v>55.02</v>
      </c>
      <c r="D54" s="66">
        <v>0</v>
      </c>
      <c r="E54" s="66">
        <f t="shared" ref="E54" si="22">+C54+D54</f>
        <v>55.02</v>
      </c>
      <c r="F54" s="66">
        <v>4.74</v>
      </c>
      <c r="G54" s="70">
        <f t="shared" ref="G54:G56" si="23">IFERROR(F54/E54,0)</f>
        <v>8.6150490730643403E-2</v>
      </c>
    </row>
    <row r="55" spans="1:7" x14ac:dyDescent="0.2">
      <c r="A55" s="59"/>
      <c r="B55" s="63" t="s">
        <v>38</v>
      </c>
      <c r="C55" s="64">
        <f>SUM(C54:C54)</f>
        <v>55.02</v>
      </c>
      <c r="D55" s="64">
        <f>SUM(D54:D54)</f>
        <v>0</v>
      </c>
      <c r="E55" s="64">
        <f>SUM(E54:E54)</f>
        <v>55.02</v>
      </c>
      <c r="F55" s="64">
        <f>SUM(F54:F54)</f>
        <v>4.74</v>
      </c>
      <c r="G55" s="65">
        <f t="shared" si="23"/>
        <v>8.6150490730643403E-2</v>
      </c>
    </row>
    <row r="56" spans="1:7" s="62" customFormat="1" x14ac:dyDescent="0.2">
      <c r="A56" s="59"/>
      <c r="B56" s="122" t="s">
        <v>89</v>
      </c>
      <c r="C56" s="60">
        <f>+C55</f>
        <v>55.02</v>
      </c>
      <c r="D56" s="60">
        <f>+D55</f>
        <v>0</v>
      </c>
      <c r="E56" s="60">
        <f t="shared" ref="E56" si="24">+E55</f>
        <v>55.02</v>
      </c>
      <c r="F56" s="60">
        <f>+F55</f>
        <v>4.74</v>
      </c>
      <c r="G56" s="61">
        <f t="shared" si="23"/>
        <v>8.6150490730643403E-2</v>
      </c>
    </row>
    <row r="57" spans="1:7" s="62" customFormat="1" x14ac:dyDescent="0.2">
      <c r="A57" s="74">
        <v>2510001</v>
      </c>
      <c r="B57" s="40" t="s">
        <v>63</v>
      </c>
      <c r="C57" s="66">
        <v>846391</v>
      </c>
      <c r="D57" s="66">
        <v>0</v>
      </c>
      <c r="E57" s="66">
        <f t="shared" ref="E57" si="25">+C57+D57</f>
        <v>846391</v>
      </c>
      <c r="F57" s="66">
        <v>702000</v>
      </c>
      <c r="G57" s="70">
        <f t="shared" si="21"/>
        <v>0.829403904342083</v>
      </c>
    </row>
    <row r="58" spans="1:7" s="62" customFormat="1" x14ac:dyDescent="0.2">
      <c r="A58" s="59"/>
      <c r="B58" s="63" t="s">
        <v>39</v>
      </c>
      <c r="C58" s="64">
        <f>SUM(C57:C57)</f>
        <v>846391</v>
      </c>
      <c r="D58" s="64">
        <f>SUM(D57:D57)</f>
        <v>0</v>
      </c>
      <c r="E58" s="64">
        <f>SUM(E57:E57)</f>
        <v>846391</v>
      </c>
      <c r="F58" s="64">
        <f>SUM(F57:F57)</f>
        <v>702000</v>
      </c>
      <c r="G58" s="65">
        <f t="shared" si="21"/>
        <v>0.829403904342083</v>
      </c>
    </row>
    <row r="59" spans="1:7" s="62" customFormat="1" x14ac:dyDescent="0.2">
      <c r="A59" s="59"/>
      <c r="B59" s="42" t="s">
        <v>40</v>
      </c>
      <c r="C59" s="60">
        <f>+C58</f>
        <v>846391</v>
      </c>
      <c r="D59" s="60">
        <f>+D58</f>
        <v>0</v>
      </c>
      <c r="E59" s="60">
        <f t="shared" ref="E59" si="26">+E58</f>
        <v>846391</v>
      </c>
      <c r="F59" s="60">
        <f>+F58</f>
        <v>702000</v>
      </c>
      <c r="G59" s="61">
        <f t="shared" si="21"/>
        <v>0.829403904342083</v>
      </c>
    </row>
    <row r="60" spans="1:7" s="62" customFormat="1" x14ac:dyDescent="0.2">
      <c r="A60" s="59"/>
      <c r="B60" s="79" t="s">
        <v>41</v>
      </c>
      <c r="C60" s="80">
        <f>+C59+C53+C31+C56</f>
        <v>2320468.1</v>
      </c>
      <c r="D60" s="80">
        <f>+D59+D53+D31+D56</f>
        <v>58611.060000000005</v>
      </c>
      <c r="E60" s="80">
        <f>+E59+E53+E31+E56</f>
        <v>2379079.16</v>
      </c>
      <c r="F60" s="80">
        <f>+F59+F53+F31+F56</f>
        <v>1978003.31</v>
      </c>
      <c r="G60" s="81">
        <f t="shared" si="21"/>
        <v>0.83141550867941694</v>
      </c>
    </row>
    <row r="61" spans="1:7" s="62" customFormat="1" x14ac:dyDescent="0.2">
      <c r="A61" s="21"/>
      <c r="B61" s="22"/>
      <c r="C61" s="23"/>
      <c r="D61" s="23"/>
      <c r="E61" s="23"/>
      <c r="F61" s="23"/>
      <c r="G61" s="23"/>
    </row>
    <row r="62" spans="1:7" s="62" customFormat="1" x14ac:dyDescent="0.2">
      <c r="A62" s="24"/>
      <c r="B62" s="25"/>
      <c r="C62" s="26"/>
      <c r="D62" s="26"/>
      <c r="E62" s="26"/>
      <c r="F62" s="26"/>
      <c r="G62" s="26"/>
    </row>
    <row r="63" spans="1:7" s="62" customFormat="1" x14ac:dyDescent="0.2">
      <c r="A63" s="24"/>
      <c r="B63" s="25"/>
      <c r="C63" s="26"/>
      <c r="D63" s="26"/>
      <c r="E63" s="26"/>
      <c r="F63" s="26"/>
      <c r="G63" s="26"/>
    </row>
    <row r="64" spans="1:7" s="62" customFormat="1" x14ac:dyDescent="0.2">
      <c r="A64" s="2" t="s">
        <v>0</v>
      </c>
      <c r="B64" s="25"/>
      <c r="C64" s="26"/>
      <c r="D64" s="26"/>
      <c r="E64" s="26"/>
      <c r="F64" s="26"/>
      <c r="G64" s="26"/>
    </row>
    <row r="65" spans="1:7" s="62" customFormat="1" x14ac:dyDescent="0.2">
      <c r="A65" s="8" t="s">
        <v>99</v>
      </c>
      <c r="B65" s="25"/>
      <c r="C65" s="26"/>
      <c r="D65" s="26"/>
      <c r="E65" s="26"/>
      <c r="F65" s="26"/>
      <c r="G65" s="26"/>
    </row>
    <row r="66" spans="1:7" s="62" customFormat="1" x14ac:dyDescent="0.2">
      <c r="A66" s="3" t="s">
        <v>42</v>
      </c>
      <c r="B66" s="25"/>
      <c r="C66" s="26"/>
      <c r="D66" s="26"/>
      <c r="E66" s="26"/>
      <c r="F66" s="26"/>
      <c r="G66" s="26"/>
    </row>
    <row r="67" spans="1:7" s="62" customFormat="1" x14ac:dyDescent="0.2">
      <c r="A67" s="4" t="s">
        <v>4</v>
      </c>
      <c r="B67" s="25"/>
      <c r="C67" s="26"/>
      <c r="D67" s="26"/>
      <c r="E67" s="26"/>
      <c r="F67" s="26"/>
      <c r="G67" s="26"/>
    </row>
    <row r="68" spans="1:7" ht="5.25" customHeight="1" x14ac:dyDescent="0.2">
      <c r="A68" s="1"/>
      <c r="B68" s="1"/>
      <c r="C68" s="9"/>
      <c r="D68" s="9"/>
      <c r="E68" s="7"/>
      <c r="F68" s="7"/>
      <c r="G68" s="7"/>
    </row>
    <row r="69" spans="1:7" ht="24" x14ac:dyDescent="0.2">
      <c r="A69" s="27" t="s">
        <v>6</v>
      </c>
      <c r="B69" s="57" t="s">
        <v>7</v>
      </c>
      <c r="C69" s="15" t="str">
        <f>+C7</f>
        <v>Pressupost inicial</v>
      </c>
      <c r="D69" s="15" t="str">
        <f>+D7</f>
        <v>Modificacions</v>
      </c>
      <c r="E69" s="15" t="str">
        <f>+E7</f>
        <v>Pressupost definitiu</v>
      </c>
      <c r="F69" s="15" t="str">
        <f>+F7</f>
        <v>Obligacions Reconegudes</v>
      </c>
      <c r="G69" s="15" t="str">
        <f>+G7</f>
        <v>% Execució</v>
      </c>
    </row>
    <row r="70" spans="1:7" x14ac:dyDescent="0.2">
      <c r="A70" s="18"/>
      <c r="B70" s="50"/>
      <c r="C70" s="20"/>
      <c r="D70" s="20"/>
      <c r="E70" s="20"/>
      <c r="F70" s="20"/>
      <c r="G70" s="20"/>
    </row>
    <row r="71" spans="1:7" x14ac:dyDescent="0.2">
      <c r="A71" s="59">
        <v>4429860</v>
      </c>
      <c r="B71" s="121" t="s">
        <v>90</v>
      </c>
      <c r="C71" s="82">
        <v>11000240.67</v>
      </c>
      <c r="D71" s="66">
        <v>1498316.59</v>
      </c>
      <c r="E71" s="82">
        <f t="shared" ref="E71" si="27">+C71+D71</f>
        <v>12498557.26</v>
      </c>
      <c r="F71" s="82">
        <v>9298933.8399999999</v>
      </c>
      <c r="G71" s="70">
        <f t="shared" ref="G71:G84" si="28">IFERROR(F71/E71,0)</f>
        <v>0.74400057915164519</v>
      </c>
    </row>
    <row r="72" spans="1:7" x14ac:dyDescent="0.2">
      <c r="A72" s="59"/>
      <c r="B72" s="114" t="s">
        <v>91</v>
      </c>
      <c r="C72" s="64">
        <f t="shared" ref="C72:D74" si="29">+C71</f>
        <v>11000240.67</v>
      </c>
      <c r="D72" s="64">
        <f t="shared" si="29"/>
        <v>1498316.59</v>
      </c>
      <c r="E72" s="64">
        <f t="shared" ref="E72" si="30">+E71</f>
        <v>12498557.26</v>
      </c>
      <c r="F72" s="64">
        <f>+F71</f>
        <v>9298933.8399999999</v>
      </c>
      <c r="G72" s="65">
        <f t="shared" si="28"/>
        <v>0.74400057915164519</v>
      </c>
    </row>
    <row r="73" spans="1:7" x14ac:dyDescent="0.2">
      <c r="A73" s="59"/>
      <c r="B73" s="115" t="s">
        <v>92</v>
      </c>
      <c r="C73" s="60">
        <f t="shared" si="29"/>
        <v>11000240.67</v>
      </c>
      <c r="D73" s="60">
        <f t="shared" si="29"/>
        <v>1498316.59</v>
      </c>
      <c r="E73" s="60">
        <f>+E72</f>
        <v>12498557.26</v>
      </c>
      <c r="F73" s="60">
        <f>+F72</f>
        <v>9298933.8399999999</v>
      </c>
      <c r="G73" s="61">
        <f t="shared" si="28"/>
        <v>0.74400057915164519</v>
      </c>
    </row>
    <row r="74" spans="1:7" x14ac:dyDescent="0.2">
      <c r="A74" s="59"/>
      <c r="B74" s="115" t="s">
        <v>43</v>
      </c>
      <c r="C74" s="80">
        <f t="shared" si="29"/>
        <v>11000240.67</v>
      </c>
      <c r="D74" s="80">
        <f t="shared" si="29"/>
        <v>1498316.59</v>
      </c>
      <c r="E74" s="80">
        <f>+E73</f>
        <v>12498557.26</v>
      </c>
      <c r="F74" s="80">
        <f>+F73</f>
        <v>9298933.8399999999</v>
      </c>
      <c r="G74" s="81">
        <f t="shared" si="28"/>
        <v>0.74400057915164519</v>
      </c>
    </row>
    <row r="75" spans="1:7" x14ac:dyDescent="0.2">
      <c r="A75" s="59">
        <v>6100001</v>
      </c>
      <c r="B75" s="76" t="s">
        <v>44</v>
      </c>
      <c r="C75" s="82">
        <v>85456.04</v>
      </c>
      <c r="D75" s="66">
        <v>0</v>
      </c>
      <c r="E75" s="82">
        <f t="shared" ref="E75" si="31">+C75+D75</f>
        <v>85456.04</v>
      </c>
      <c r="F75" s="82">
        <v>0</v>
      </c>
      <c r="G75" s="70">
        <f t="shared" si="28"/>
        <v>0</v>
      </c>
    </row>
    <row r="76" spans="1:7" x14ac:dyDescent="0.2">
      <c r="A76" s="59"/>
      <c r="B76" s="63" t="s">
        <v>45</v>
      </c>
      <c r="C76" s="64">
        <f>+C75</f>
        <v>85456.04</v>
      </c>
      <c r="D76" s="64">
        <f>+D75</f>
        <v>0</v>
      </c>
      <c r="E76" s="64">
        <f t="shared" ref="E76:E77" si="32">+E75</f>
        <v>85456.04</v>
      </c>
      <c r="F76" s="64">
        <f>+F75</f>
        <v>0</v>
      </c>
      <c r="G76" s="65">
        <f t="shared" si="28"/>
        <v>0</v>
      </c>
    </row>
    <row r="77" spans="1:7" x14ac:dyDescent="0.2">
      <c r="A77" s="59"/>
      <c r="B77" s="42" t="s">
        <v>46</v>
      </c>
      <c r="C77" s="60">
        <f>+C76</f>
        <v>85456.04</v>
      </c>
      <c r="D77" s="60">
        <f>+D76</f>
        <v>0</v>
      </c>
      <c r="E77" s="60">
        <f t="shared" si="32"/>
        <v>85456.04</v>
      </c>
      <c r="F77" s="60">
        <f>+F76</f>
        <v>0</v>
      </c>
      <c r="G77" s="61">
        <f t="shared" si="28"/>
        <v>0</v>
      </c>
    </row>
    <row r="78" spans="1:7" s="62" customFormat="1" x14ac:dyDescent="0.2">
      <c r="A78" s="59">
        <v>6200001</v>
      </c>
      <c r="B78" s="121" t="s">
        <v>64</v>
      </c>
      <c r="C78" s="82">
        <v>138809.38</v>
      </c>
      <c r="D78" s="66">
        <v>0</v>
      </c>
      <c r="E78" s="82">
        <f t="shared" ref="E78" si="33">+C78+D78</f>
        <v>138809.38</v>
      </c>
      <c r="F78" s="82">
        <v>0</v>
      </c>
      <c r="G78" s="70">
        <f t="shared" si="28"/>
        <v>0</v>
      </c>
    </row>
    <row r="79" spans="1:7" s="62" customFormat="1" x14ac:dyDescent="0.2">
      <c r="A79" s="59"/>
      <c r="B79" s="114" t="s">
        <v>93</v>
      </c>
      <c r="C79" s="64">
        <f>+C78</f>
        <v>138809.38</v>
      </c>
      <c r="D79" s="64">
        <f>+D78</f>
        <v>0</v>
      </c>
      <c r="E79" s="64">
        <f t="shared" ref="E79:E80" si="34">+E78</f>
        <v>138809.38</v>
      </c>
      <c r="F79" s="64">
        <f>+F78</f>
        <v>0</v>
      </c>
      <c r="G79" s="65">
        <f t="shared" si="28"/>
        <v>0</v>
      </c>
    </row>
    <row r="80" spans="1:7" s="62" customFormat="1" x14ac:dyDescent="0.2">
      <c r="A80" s="59"/>
      <c r="B80" s="42" t="s">
        <v>47</v>
      </c>
      <c r="C80" s="60">
        <f>+C79</f>
        <v>138809.38</v>
      </c>
      <c r="D80" s="60">
        <f>+D79</f>
        <v>0</v>
      </c>
      <c r="E80" s="60">
        <f t="shared" si="34"/>
        <v>138809.38</v>
      </c>
      <c r="F80" s="60">
        <f>+F79</f>
        <v>0</v>
      </c>
      <c r="G80" s="61">
        <f t="shared" si="28"/>
        <v>0</v>
      </c>
    </row>
    <row r="81" spans="1:7" s="62" customFormat="1" x14ac:dyDescent="0.2">
      <c r="A81" s="59">
        <v>6400001</v>
      </c>
      <c r="B81" s="76" t="s">
        <v>48</v>
      </c>
      <c r="C81" s="82">
        <v>5087.1899999999996</v>
      </c>
      <c r="D81" s="66">
        <v>0</v>
      </c>
      <c r="E81" s="82">
        <f t="shared" ref="E81" si="35">+C81+D81</f>
        <v>5087.1899999999996</v>
      </c>
      <c r="F81" s="82">
        <v>0</v>
      </c>
      <c r="G81" s="70">
        <f t="shared" si="28"/>
        <v>0</v>
      </c>
    </row>
    <row r="82" spans="1:7" s="62" customFormat="1" x14ac:dyDescent="0.2">
      <c r="A82" s="59"/>
      <c r="B82" s="63" t="s">
        <v>49</v>
      </c>
      <c r="C82" s="64">
        <f>+C81</f>
        <v>5087.1899999999996</v>
      </c>
      <c r="D82" s="64">
        <f>+D81</f>
        <v>0</v>
      </c>
      <c r="E82" s="64">
        <f t="shared" ref="E82:E83" si="36">+E81</f>
        <v>5087.1899999999996</v>
      </c>
      <c r="F82" s="64">
        <f>+F81</f>
        <v>0</v>
      </c>
      <c r="G82" s="65">
        <f t="shared" si="28"/>
        <v>0</v>
      </c>
    </row>
    <row r="83" spans="1:7" s="62" customFormat="1" x14ac:dyDescent="0.2">
      <c r="A83" s="59"/>
      <c r="B83" s="42" t="s">
        <v>50</v>
      </c>
      <c r="C83" s="60">
        <f>+C82</f>
        <v>5087.1899999999996</v>
      </c>
      <c r="D83" s="60">
        <f>+D82</f>
        <v>0</v>
      </c>
      <c r="E83" s="60">
        <f t="shared" si="36"/>
        <v>5087.1899999999996</v>
      </c>
      <c r="F83" s="60">
        <f>+F82</f>
        <v>0</v>
      </c>
      <c r="G83" s="61">
        <f t="shared" si="28"/>
        <v>0</v>
      </c>
    </row>
    <row r="84" spans="1:7" s="62" customFormat="1" x14ac:dyDescent="0.2">
      <c r="A84" s="59"/>
      <c r="B84" s="42" t="s">
        <v>51</v>
      </c>
      <c r="C84" s="72">
        <f>+C77+C80+C83</f>
        <v>229352.61</v>
      </c>
      <c r="D84" s="72">
        <f t="shared" ref="D84:F84" si="37">+D77+D80+D83</f>
        <v>0</v>
      </c>
      <c r="E84" s="72">
        <f t="shared" si="37"/>
        <v>229352.61</v>
      </c>
      <c r="F84" s="72">
        <f t="shared" si="37"/>
        <v>0</v>
      </c>
      <c r="G84" s="73">
        <f t="shared" si="28"/>
        <v>0</v>
      </c>
    </row>
    <row r="85" spans="1:7" s="62" customFormat="1" x14ac:dyDescent="0.2">
      <c r="A85" s="39">
        <v>9109860</v>
      </c>
      <c r="B85" s="113" t="s">
        <v>94</v>
      </c>
      <c r="C85" s="82">
        <v>0</v>
      </c>
      <c r="D85" s="66">
        <v>0</v>
      </c>
      <c r="E85" s="82">
        <f t="shared" ref="E85" si="38">+C85+D85</f>
        <v>0</v>
      </c>
      <c r="F85" s="82">
        <v>0</v>
      </c>
      <c r="G85" s="71">
        <f t="shared" ref="G85:G88" si="39">IFERROR(F85/E85,0)</f>
        <v>0</v>
      </c>
    </row>
    <row r="86" spans="1:7" s="62" customFormat="1" x14ac:dyDescent="0.2">
      <c r="A86" s="101"/>
      <c r="B86" s="114" t="s">
        <v>95</v>
      </c>
      <c r="C86" s="102">
        <f t="shared" ref="C86:F86" si="40">+C85</f>
        <v>0</v>
      </c>
      <c r="D86" s="102">
        <f t="shared" si="40"/>
        <v>0</v>
      </c>
      <c r="E86" s="103">
        <f t="shared" si="40"/>
        <v>0</v>
      </c>
      <c r="F86" s="102">
        <f t="shared" si="40"/>
        <v>0</v>
      </c>
      <c r="G86" s="104">
        <f t="shared" si="39"/>
        <v>0</v>
      </c>
    </row>
    <row r="87" spans="1:7" s="62" customFormat="1" x14ac:dyDescent="0.2">
      <c r="A87" s="39"/>
      <c r="B87" s="115" t="s">
        <v>96</v>
      </c>
      <c r="C87" s="92">
        <f t="shared" ref="C87:F88" si="41">+C86</f>
        <v>0</v>
      </c>
      <c r="D87" s="92">
        <f t="shared" si="41"/>
        <v>0</v>
      </c>
      <c r="E87" s="92">
        <f t="shared" si="41"/>
        <v>0</v>
      </c>
      <c r="F87" s="92">
        <f t="shared" si="41"/>
        <v>0</v>
      </c>
      <c r="G87" s="53">
        <f t="shared" si="39"/>
        <v>0</v>
      </c>
    </row>
    <row r="88" spans="1:7" s="62" customFormat="1" x14ac:dyDescent="0.2">
      <c r="A88" s="39"/>
      <c r="B88" s="115" t="s">
        <v>97</v>
      </c>
      <c r="C88" s="93">
        <f t="shared" si="41"/>
        <v>0</v>
      </c>
      <c r="D88" s="93">
        <f t="shared" si="41"/>
        <v>0</v>
      </c>
      <c r="E88" s="93">
        <f t="shared" si="41"/>
        <v>0</v>
      </c>
      <c r="F88" s="93">
        <f t="shared" si="41"/>
        <v>0</v>
      </c>
      <c r="G88" s="87">
        <f t="shared" si="39"/>
        <v>0</v>
      </c>
    </row>
    <row r="89" spans="1:7" s="62" customFormat="1" x14ac:dyDescent="0.2">
      <c r="A89" s="83"/>
      <c r="B89" s="79"/>
      <c r="C89" s="84"/>
      <c r="D89" s="84"/>
      <c r="E89" s="84"/>
      <c r="F89" s="84"/>
      <c r="G89" s="84"/>
    </row>
    <row r="90" spans="1:7" s="62" customFormat="1" x14ac:dyDescent="0.2">
      <c r="A90" s="83"/>
      <c r="B90" s="85" t="s">
        <v>52</v>
      </c>
      <c r="C90" s="86">
        <f>+C84+C74+C60+C28+C88</f>
        <v>17036604.129999999</v>
      </c>
      <c r="D90" s="86">
        <f>+D84+D74+D60+D28+D88</f>
        <v>1249027.6000000001</v>
      </c>
      <c r="E90" s="86">
        <f>+E84+E74+E60+E28+E88</f>
        <v>18285631.73</v>
      </c>
      <c r="F90" s="86">
        <f>+F84+F74+F60+F28+F88</f>
        <v>13544171.460000001</v>
      </c>
      <c r="G90" s="87">
        <f t="shared" ref="G90" si="42">IFERROR(F90/E90,0)</f>
        <v>0.74070022080664533</v>
      </c>
    </row>
    <row r="91" spans="1:7" s="62" customFormat="1" x14ac:dyDescent="0.2">
      <c r="A91" s="28"/>
      <c r="B91" s="58"/>
      <c r="C91" s="29"/>
      <c r="D91" s="29"/>
      <c r="E91" s="29"/>
      <c r="F91" s="29"/>
      <c r="G91" s="29"/>
    </row>
    <row r="92" spans="1:7" s="62" customFormat="1" x14ac:dyDescent="0.2">
      <c r="A92" s="5"/>
      <c r="B92" s="5"/>
      <c r="C92" s="30"/>
      <c r="D92" s="30"/>
      <c r="E92" s="6"/>
      <c r="F92" s="30"/>
      <c r="G92" s="6"/>
    </row>
    <row r="93" spans="1:7" s="62" customFormat="1" x14ac:dyDescent="0.2">
      <c r="A93" s="5"/>
      <c r="B93" s="5"/>
      <c r="C93" s="30"/>
      <c r="D93" s="30"/>
      <c r="E93" s="6"/>
      <c r="F93" s="30"/>
      <c r="G93" s="6"/>
    </row>
    <row r="94" spans="1:7" s="62" customFormat="1" x14ac:dyDescent="0.2">
      <c r="A94"/>
      <c r="B94"/>
      <c r="C94"/>
      <c r="D94"/>
      <c r="E94"/>
      <c r="F94"/>
      <c r="G94"/>
    </row>
    <row r="95" spans="1:7" s="41" customFormat="1" x14ac:dyDescent="0.2">
      <c r="A95"/>
      <c r="B95"/>
      <c r="C95"/>
      <c r="D95"/>
      <c r="E95"/>
      <c r="F95"/>
      <c r="G95"/>
    </row>
    <row r="96" spans="1:7" s="41" customFormat="1" x14ac:dyDescent="0.2">
      <c r="A96"/>
      <c r="B96"/>
      <c r="C96"/>
      <c r="D96"/>
      <c r="E96"/>
      <c r="F96"/>
      <c r="G96"/>
    </row>
    <row r="97" spans="1:7" s="62" customFormat="1" x14ac:dyDescent="0.2">
      <c r="A97"/>
      <c r="B97"/>
      <c r="C97"/>
      <c r="D97"/>
      <c r="E97"/>
      <c r="F97"/>
      <c r="G97"/>
    </row>
    <row r="98" spans="1:7" s="62" customFormat="1" x14ac:dyDescent="0.2">
      <c r="A98"/>
      <c r="B98"/>
      <c r="C98"/>
      <c r="D98"/>
      <c r="E98"/>
      <c r="F98"/>
      <c r="G98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69" max="8" man="1"/>
  </rowBreaks>
  <ignoredErrors>
    <ignoredError sqref="C16 G16:G20 G71:G72 C20 C26:C27 C30:C31 C35 C41 C43 C45 C52 C58:C59 C72 C76:C77 C79:C80 C82:C83 E16 E20 E26:E27 E30:E31 E35 E41 E43 E45 E52 E58:E59 E72 E76:E77 E79:E80 E82:E83 G21 G25:G28 G32 G34:G35 G36:G37 G40:G43 G44 G45:G47 G49:G52 G53 G57 G58:G60 G75:G83 G84 G73 G74 G29: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2024-10-30T10:35:51Z</dcterms:modified>
</cp:coreProperties>
</file>