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2\CGCS\LLiurar\"/>
    </mc:Choice>
  </mc:AlternateContent>
  <xr:revisionPtr revIDLastSave="0" documentId="13_ncr:1_{A190BD46-7AD8-4621-9A0C-1C50960E1A7A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resum'!$A$67:$G$91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4" l="1"/>
  <c r="D18" i="54" s="1"/>
  <c r="E16" i="54"/>
  <c r="G16" i="54" l="1"/>
  <c r="E17" i="54"/>
  <c r="E18" i="54" s="1"/>
  <c r="C17" i="54"/>
  <c r="C18" i="54" s="1"/>
  <c r="C19" i="54" s="1"/>
  <c r="F17" i="54"/>
  <c r="F18" i="54" s="1"/>
  <c r="G17" i="54" l="1"/>
  <c r="F84" i="53" l="1"/>
  <c r="F85" i="53" s="1"/>
  <c r="F86" i="53" s="1"/>
  <c r="D84" i="53"/>
  <c r="D85" i="53" s="1"/>
  <c r="D86" i="53" s="1"/>
  <c r="E83" i="53" l="1"/>
  <c r="C84" i="53"/>
  <c r="C85" i="53" s="1"/>
  <c r="C86" i="53" s="1"/>
  <c r="G83" i="53" l="1"/>
  <c r="E84" i="53"/>
  <c r="D23" i="53"/>
  <c r="D24" i="53" s="1"/>
  <c r="E22" i="53"/>
  <c r="E23" i="53" s="1"/>
  <c r="E24" i="53" s="1"/>
  <c r="F23" i="53"/>
  <c r="G84" i="53" l="1"/>
  <c r="E85" i="53"/>
  <c r="E86" i="53" s="1"/>
  <c r="F24" i="53"/>
  <c r="G24" i="53" s="1"/>
  <c r="G23" i="53"/>
  <c r="G22" i="53"/>
  <c r="C23" i="53"/>
  <c r="C24" i="53" s="1"/>
  <c r="G85" i="53" l="1"/>
  <c r="G86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9" i="54"/>
  <c r="F13" i="54"/>
  <c r="F14" i="54" s="1"/>
  <c r="F15" i="54" s="1"/>
  <c r="F9" i="54"/>
  <c r="F10" i="54" s="1"/>
  <c r="F11" i="54" s="1"/>
  <c r="D19" i="54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E19" i="54"/>
  <c r="G18" i="54" l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81" i="53" s="1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F82" i="53" l="1"/>
  <c r="D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88" i="53" l="1"/>
  <c r="D88" i="53"/>
  <c r="C51" i="53"/>
  <c r="C21" i="53"/>
  <c r="E42" i="53"/>
  <c r="E74" i="53"/>
  <c r="E75" i="53" s="1"/>
  <c r="C27" i="53"/>
  <c r="C57" i="53"/>
  <c r="C28" i="53" l="1"/>
  <c r="C58" i="53"/>
  <c r="E80" i="53"/>
  <c r="E26" i="53"/>
  <c r="E30" i="53"/>
  <c r="E8" i="54"/>
  <c r="E9" i="54" s="1"/>
  <c r="E10" i="54" s="1"/>
  <c r="E11" i="54" s="1"/>
  <c r="E21" i="54" s="1"/>
  <c r="C88" i="53" l="1"/>
  <c r="E40" i="53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G19" i="54" l="1"/>
  <c r="E51" i="53"/>
  <c r="E58" i="53" s="1"/>
  <c r="E82" i="53"/>
  <c r="E21" i="53"/>
  <c r="E28" i="53" s="1"/>
  <c r="E88" i="53" l="1"/>
  <c r="G73" i="53"/>
  <c r="G76" i="53"/>
  <c r="G79" i="53"/>
  <c r="G74" i="53" l="1"/>
  <c r="G77" i="53"/>
  <c r="G80" i="53"/>
  <c r="G78" i="53" l="1"/>
  <c r="G81" i="53"/>
  <c r="G75" i="53"/>
  <c r="G82" i="53"/>
  <c r="G47" i="53" l="1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70" i="53" l="1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88" i="53" l="1"/>
  <c r="G21" i="54"/>
</calcChain>
</file>

<file path=xl/sharedStrings.xml><?xml version="1.0" encoding="utf-8"?>
<sst xmlns="http://schemas.openxmlformats.org/spreadsheetml/2006/main" count="113" uniqueCount="94">
  <si>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</si>
  <si>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</si>
  <si>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</si>
  <si>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</si>
  <si>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</si>
  <si>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</si>
  <si>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</si>
  <si>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</si>
  <si>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</si>
  <si>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</si>
  <si>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</si>
  <si>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</si>
  <si>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</si>
  <si>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</si>
  <si>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</si>
  <si>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</si>
  <si>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</si>
  <si>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</si>
  <si>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</si>
  <si>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</si>
  <si>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</si>
  <si>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</si>
  <si>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</si>
  <si>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</si>
  <si>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</si>
  <si>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</si>
  <si>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</si>
  <si>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</si>
  <si>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</si>
  <si>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</si>
  <si>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</si>
  <si>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</si>
  <si>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</si>
  <si>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</si>
  <si>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</si>
  <si>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</si>
  <si>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</si>
  <si>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</si>
  <si>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</si>
  <si>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</si>
  <si>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</si>
  <si>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</si>
  <si>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</si>
  <si>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</si>
  <si>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</si>
  <si>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</si>
  <si>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</si>
  <si>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</si>
  <si>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</si>
  <si>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</si>
  <si>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</si>
  <si>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</si>
  <si>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</si>
  <si>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</si>
  <si>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</si>
  <si>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</si>
  <si>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</si>
  <si>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</si>
  <si>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</si>
  <si>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</si>
  <si>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</si>
  <si>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</si>
  <si>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</si>
  <si>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</si>
  <si>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</si>
  <si>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</si>
  <si>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</si>
  <si>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</si>
  <si>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</si>
  <si>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</si>
  <si>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</si>
  <si>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</si>
  <si>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</si>
  <si>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</si>
  <si>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</si>
  <si>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</si>
  <si>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</si>
  <si>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</si>
  <si>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</si>
  <si>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</si>
  <si>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</si>
  <si>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</si>
  <si>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</si>
  <si>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</si>
  <si>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</si>
  <si>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</si>
  <si>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</si>
  <si>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</si>
  <si>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</si>
  <si>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</si>
  <si>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</si>
  <si>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</si>
  <si>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</si>
  <si>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EXERCICI 2022 2on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</si>
</sst>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62</v>
      </c>
    </row>
    <row r="2" spans="1:7" x14ac:dyDescent="0.2">
      <c r="A2" s="32" t="s">
        <v>61</v>
      </c>
    </row>
    <row r="3" spans="1:7" x14ac:dyDescent="0.2">
      <c r="A3" s="8" t="s">
        <v>93</v>
      </c>
      <c r="B3" s="49"/>
      <c r="E3" s="9"/>
      <c r="F3" s="9"/>
    </row>
    <row r="4" spans="1:7" x14ac:dyDescent="0.2">
      <c r="A4" s="33" t="s">
        <v>52</v>
      </c>
      <c r="E4" s="9"/>
      <c r="F4" s="9"/>
    </row>
    <row r="5" spans="1:7" x14ac:dyDescent="0.2">
      <c r="A5" s="34" t="s">
        <v>3</v>
      </c>
    </row>
    <row r="6" spans="1:7" ht="5.25" customHeight="1" x14ac:dyDescent="0.2"/>
    <row r="7" spans="1:7" ht="64.5" customHeight="1" x14ac:dyDescent="0.2">
      <c r="A7" s="13" t="s">
        <v>53</v>
      </c>
      <c r="B7" s="14" t="s">
        <v>54</v>
      </c>
      <c r="C7" s="51" t="s">
        <v>7</v>
      </c>
      <c r="D7" s="16" t="s">
        <v>8</v>
      </c>
      <c r="E7" s="16" t="s">
        <v>1</v>
      </c>
      <c r="F7" s="54" t="s">
        <v>0</v>
      </c>
      <c r="G7" s="17" t="s">
        <v>9</v>
      </c>
    </row>
    <row r="8" spans="1:7" s="41" customFormat="1" x14ac:dyDescent="0.2">
      <c r="A8" s="39">
        <v>3190009</v>
      </c>
      <c r="B8" s="113" t="s">
        <v>75</v>
      </c>
      <c r="C8" s="66">
        <v>31305.54</v>
      </c>
      <c r="D8" s="66">
        <v>0</v>
      </c>
      <c r="E8" s="66">
        <f>+C8+D8</f>
        <v>31305.54</v>
      </c>
      <c r="F8" s="66">
        <v>22629.7</v>
      </c>
      <c r="G8" s="67">
        <f t="shared" ref="G8:G19" si="0">IFERROR(F8/E8,0)</f>
        <v>0.72286566531035723</v>
      </c>
    </row>
    <row r="9" spans="1:7" s="41" customFormat="1" x14ac:dyDescent="0.2">
      <c r="A9" s="39"/>
      <c r="B9" s="114" t="s">
        <v>55</v>
      </c>
      <c r="C9" s="68">
        <f t="shared" ref="C9:E10" si="1">+C8</f>
        <v>31305.54</v>
      </c>
      <c r="D9" s="68">
        <f t="shared" ref="D9" si="2">+D8</f>
        <v>0</v>
      </c>
      <c r="E9" s="88">
        <f t="shared" si="1"/>
        <v>31305.54</v>
      </c>
      <c r="F9" s="68">
        <f t="shared" ref="F9" si="3">+F8</f>
        <v>22629.7</v>
      </c>
      <c r="G9" s="67">
        <f t="shared" si="0"/>
        <v>0.72286566531035723</v>
      </c>
    </row>
    <row r="10" spans="1:7" s="41" customFormat="1" x14ac:dyDescent="0.2">
      <c r="A10" s="39"/>
      <c r="B10" s="115" t="s">
        <v>56</v>
      </c>
      <c r="C10" s="37">
        <f t="shared" si="1"/>
        <v>31305.54</v>
      </c>
      <c r="D10" s="37">
        <f t="shared" ref="D10" si="4">+D9</f>
        <v>0</v>
      </c>
      <c r="E10" s="38">
        <f t="shared" si="1"/>
        <v>31305.54</v>
      </c>
      <c r="F10" s="37">
        <f t="shared" ref="F10" si="5">+F9</f>
        <v>22629.7</v>
      </c>
      <c r="G10" s="52">
        <f t="shared" si="0"/>
        <v>0.72286566531035723</v>
      </c>
    </row>
    <row r="11" spans="1:7" s="62" customFormat="1" ht="24.75" customHeight="1" x14ac:dyDescent="0.2">
      <c r="A11" s="39"/>
      <c r="B11" s="122" t="s">
        <v>92</v>
      </c>
      <c r="C11" s="86">
        <f>+C10</f>
        <v>31305.54</v>
      </c>
      <c r="D11" s="86">
        <f>+D10</f>
        <v>0</v>
      </c>
      <c r="E11" s="86">
        <f>+E10</f>
        <v>31305.54</v>
      </c>
      <c r="F11" s="86">
        <f>+F10</f>
        <v>22629.7</v>
      </c>
      <c r="G11" s="87">
        <v>1.1574992857142856</v>
      </c>
    </row>
    <row r="12" spans="1:7" s="41" customFormat="1" x14ac:dyDescent="0.2">
      <c r="A12" s="89">
        <v>4620001</v>
      </c>
      <c r="B12" s="113" t="s">
        <v>63</v>
      </c>
      <c r="C12" s="66">
        <v>18240875.059999999</v>
      </c>
      <c r="D12" s="66">
        <v>0</v>
      </c>
      <c r="E12" s="66">
        <f>+C12+D12</f>
        <v>18240875.059999999</v>
      </c>
      <c r="F12" s="66">
        <v>10834470.630000001</v>
      </c>
      <c r="G12" s="71">
        <f t="shared" si="0"/>
        <v>0.59396660491133269</v>
      </c>
    </row>
    <row r="13" spans="1:7" s="41" customFormat="1" x14ac:dyDescent="0.2">
      <c r="A13" s="89"/>
      <c r="B13" s="90" t="s">
        <v>64</v>
      </c>
      <c r="C13" s="68">
        <f t="shared" ref="C13:D14" si="6">+C12</f>
        <v>18240875.059999999</v>
      </c>
      <c r="D13" s="68">
        <f t="shared" si="6"/>
        <v>0</v>
      </c>
      <c r="E13" s="88">
        <f t="shared" ref="E13" si="7">+E12</f>
        <v>18240875.059999999</v>
      </c>
      <c r="F13" s="68">
        <f>+F12</f>
        <v>10834470.630000001</v>
      </c>
      <c r="G13" s="67">
        <f t="shared" si="0"/>
        <v>0.59396660491133269</v>
      </c>
    </row>
    <row r="14" spans="1:7" s="41" customFormat="1" x14ac:dyDescent="0.2">
      <c r="A14" s="89"/>
      <c r="B14" s="91" t="s">
        <v>65</v>
      </c>
      <c r="C14" s="37">
        <f t="shared" si="6"/>
        <v>18240875.059999999</v>
      </c>
      <c r="D14" s="37">
        <f t="shared" si="6"/>
        <v>0</v>
      </c>
      <c r="E14" s="38">
        <f t="shared" ref="E14" si="8">+C14+D14</f>
        <v>18240875.059999999</v>
      </c>
      <c r="F14" s="37">
        <f>+F13</f>
        <v>10834470.630000001</v>
      </c>
      <c r="G14" s="52">
        <f t="shared" si="0"/>
        <v>0.59396660491133269</v>
      </c>
    </row>
    <row r="15" spans="1:7" s="41" customFormat="1" x14ac:dyDescent="0.2">
      <c r="A15" s="39"/>
      <c r="B15" s="115" t="s">
        <v>42</v>
      </c>
      <c r="C15" s="37">
        <f>+C14</f>
        <v>18240875.059999999</v>
      </c>
      <c r="D15" s="37">
        <f>+D14</f>
        <v>0</v>
      </c>
      <c r="E15" s="37">
        <f>+E14</f>
        <v>18240875.059999999</v>
      </c>
      <c r="F15" s="37">
        <f>+F14</f>
        <v>10834470.630000001</v>
      </c>
      <c r="G15" s="52">
        <f t="shared" si="0"/>
        <v>0.59396660491133269</v>
      </c>
    </row>
    <row r="16" spans="1:7" s="41" customFormat="1" x14ac:dyDescent="0.2">
      <c r="A16" s="74">
        <v>8140001</v>
      </c>
      <c r="B16" s="113" t="s">
        <v>71</v>
      </c>
      <c r="C16" s="66">
        <v>0</v>
      </c>
      <c r="D16" s="66">
        <v>0</v>
      </c>
      <c r="E16" s="66">
        <f>+C16+D16</f>
        <v>0</v>
      </c>
      <c r="F16" s="66">
        <v>3390.74</v>
      </c>
      <c r="G16" s="71">
        <f t="shared" ref="G16" si="9">IFERROR(F16/E16,0)</f>
        <v>0</v>
      </c>
    </row>
    <row r="17" spans="1:7" s="41" customFormat="1" x14ac:dyDescent="0.2">
      <c r="A17" s="74"/>
      <c r="B17" s="114" t="s">
        <v>72</v>
      </c>
      <c r="C17" s="105">
        <f t="shared" ref="C17:F17" si="10">+C16</f>
        <v>0</v>
      </c>
      <c r="D17" s="105">
        <f t="shared" si="10"/>
        <v>0</v>
      </c>
      <c r="E17" s="106">
        <f t="shared" si="10"/>
        <v>0</v>
      </c>
      <c r="F17" s="105">
        <f t="shared" si="10"/>
        <v>3390.74</v>
      </c>
      <c r="G17" s="107">
        <f t="shared" si="0"/>
        <v>0</v>
      </c>
    </row>
    <row r="18" spans="1:7" s="41" customFormat="1" x14ac:dyDescent="0.2">
      <c r="A18" s="74"/>
      <c r="B18" s="115" t="s">
        <v>73</v>
      </c>
      <c r="C18" s="108">
        <f t="shared" ref="C18:F19" si="11">+C17</f>
        <v>0</v>
      </c>
      <c r="D18" s="108">
        <f t="shared" si="11"/>
        <v>0</v>
      </c>
      <c r="E18" s="108">
        <f t="shared" si="11"/>
        <v>0</v>
      </c>
      <c r="F18" s="108">
        <f t="shared" si="11"/>
        <v>3390.74</v>
      </c>
      <c r="G18" s="109">
        <f t="shared" si="0"/>
        <v>0</v>
      </c>
    </row>
    <row r="19" spans="1:7" s="41" customFormat="1" x14ac:dyDescent="0.2">
      <c r="A19" s="39"/>
      <c r="B19" s="115" t="s">
        <v>74</v>
      </c>
      <c r="C19" s="110">
        <f t="shared" si="11"/>
        <v>0</v>
      </c>
      <c r="D19" s="110">
        <f t="shared" si="11"/>
        <v>0</v>
      </c>
      <c r="E19" s="110">
        <f t="shared" si="11"/>
        <v>0</v>
      </c>
      <c r="F19" s="110">
        <f t="shared" si="11"/>
        <v>3390.74</v>
      </c>
      <c r="G19" s="111">
        <f t="shared" si="0"/>
        <v>0</v>
      </c>
    </row>
    <row r="20" spans="1:7" s="41" customFormat="1" x14ac:dyDescent="0.2">
      <c r="A20" s="39"/>
      <c r="B20" s="116"/>
      <c r="C20" s="45"/>
      <c r="D20" s="45"/>
      <c r="E20" s="45"/>
      <c r="F20" s="45"/>
      <c r="G20" s="46"/>
    </row>
    <row r="21" spans="1:7" s="41" customFormat="1" x14ac:dyDescent="0.2">
      <c r="A21" s="112"/>
      <c r="B21" s="117" t="s">
        <v>57</v>
      </c>
      <c r="C21" s="47">
        <f>+C15+C19+C11</f>
        <v>18272180.599999998</v>
      </c>
      <c r="D21" s="47">
        <f>+D15+D19+D11</f>
        <v>0</v>
      </c>
      <c r="E21" s="47">
        <f>+E15+E19+E11</f>
        <v>18272180.599999998</v>
      </c>
      <c r="F21" s="47">
        <f>+F15+F19+F11</f>
        <v>10860491.07</v>
      </c>
      <c r="G21" s="55">
        <f t="shared" ref="G21" si="12">IFERROR(F21/E21,0)</f>
        <v>0.59437301478948834</v>
      </c>
    </row>
    <row r="22" spans="1:7" s="41" customFormat="1" x14ac:dyDescent="0.2">
      <c r="A22" s="43"/>
      <c r="B22" s="48"/>
      <c r="C22" s="30"/>
      <c r="D22" s="30"/>
      <c r="E22" s="30"/>
      <c r="F22" s="30"/>
      <c r="G22" s="30"/>
    </row>
    <row r="27" spans="1:7" s="44" customFormat="1" x14ac:dyDescent="0.2">
      <c r="A27" s="12"/>
      <c r="B27" s="31"/>
      <c r="C27" s="9"/>
      <c r="D27" s="9"/>
      <c r="E27" s="19"/>
      <c r="F27" s="19"/>
      <c r="G27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62</v>
      </c>
      <c r="B1" s="1"/>
      <c r="C1" s="9"/>
      <c r="D1" s="9"/>
      <c r="E1" s="11"/>
      <c r="F1" s="11"/>
      <c r="G1" s="11"/>
    </row>
    <row r="2" spans="1:7" x14ac:dyDescent="0.2">
      <c r="A2" s="32" t="s">
        <v>61</v>
      </c>
      <c r="B2" s="1"/>
      <c r="C2" s="9"/>
      <c r="D2" s="9"/>
      <c r="E2" s="11"/>
      <c r="F2" s="11"/>
      <c r="G2" s="11"/>
    </row>
    <row r="3" spans="1:7" x14ac:dyDescent="0.2">
      <c r="A3" s="8" t="s">
        <v>93</v>
      </c>
      <c r="B3" s="1"/>
      <c r="C3" s="9"/>
      <c r="D3" s="9"/>
      <c r="E3" s="7"/>
      <c r="F3" s="7"/>
      <c r="G3" s="7"/>
    </row>
    <row r="4" spans="1:7" x14ac:dyDescent="0.2">
      <c r="A4" s="3" t="s">
        <v>4</v>
      </c>
      <c r="B4" s="1"/>
      <c r="C4" s="9"/>
      <c r="D4" s="9"/>
      <c r="E4" s="7"/>
      <c r="F4" s="7"/>
      <c r="G4" s="7"/>
    </row>
    <row r="5" spans="1:7" x14ac:dyDescent="0.2">
      <c r="A5" s="4" t="s">
        <v>3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5</v>
      </c>
      <c r="B7" s="14" t="s">
        <v>6</v>
      </c>
      <c r="C7" s="51" t="s">
        <v>7</v>
      </c>
      <c r="D7" s="16" t="s">
        <v>8</v>
      </c>
      <c r="E7" s="16" t="s">
        <v>1</v>
      </c>
      <c r="F7" s="10" t="s">
        <v>2</v>
      </c>
      <c r="G7" s="17" t="s">
        <v>9</v>
      </c>
    </row>
    <row r="8" spans="1:7" s="62" customFormat="1" x14ac:dyDescent="0.2">
      <c r="A8" s="59">
        <v>1200001</v>
      </c>
      <c r="B8" s="118" t="s">
        <v>10</v>
      </c>
      <c r="C8" s="66">
        <v>382444.95</v>
      </c>
      <c r="D8" s="66">
        <v>0</v>
      </c>
      <c r="E8" s="66">
        <f>+C8+D8</f>
        <v>382444.95</v>
      </c>
      <c r="F8" s="66">
        <v>184048.69</v>
      </c>
      <c r="G8" s="67">
        <f t="shared" ref="G8:G12" si="0">IFERROR(F8/E8,0)</f>
        <v>0.48124230689933284</v>
      </c>
    </row>
    <row r="9" spans="1:7" s="62" customFormat="1" x14ac:dyDescent="0.2">
      <c r="A9" s="59"/>
      <c r="B9" s="114" t="s">
        <v>76</v>
      </c>
      <c r="C9" s="68">
        <f>SUM(C8:C8)</f>
        <v>382444.95</v>
      </c>
      <c r="D9" s="68">
        <f>SUM(D8:D8)</f>
        <v>0</v>
      </c>
      <c r="E9" s="68">
        <f>SUM(E8:E8)</f>
        <v>382444.95</v>
      </c>
      <c r="F9" s="68">
        <f>SUM(F8:F8)</f>
        <v>184048.69</v>
      </c>
      <c r="G9" s="69">
        <f t="shared" si="0"/>
        <v>0.48124230689933284</v>
      </c>
    </row>
    <row r="10" spans="1:7" s="62" customFormat="1" x14ac:dyDescent="0.2">
      <c r="A10" s="59">
        <v>1210001</v>
      </c>
      <c r="B10" s="113" t="s">
        <v>11</v>
      </c>
      <c r="C10" s="66">
        <v>783470.95</v>
      </c>
      <c r="D10" s="66">
        <v>0</v>
      </c>
      <c r="E10" s="66">
        <f t="shared" ref="E10" si="1">+C10+D10</f>
        <v>783470.95</v>
      </c>
      <c r="F10" s="66">
        <v>357147.93</v>
      </c>
      <c r="G10" s="70">
        <f t="shared" si="0"/>
        <v>0.45585344293875862</v>
      </c>
    </row>
    <row r="11" spans="1:7" s="62" customFormat="1" x14ac:dyDescent="0.2">
      <c r="A11" s="59"/>
      <c r="B11" s="114" t="s">
        <v>77</v>
      </c>
      <c r="C11" s="68">
        <f>SUM(C10:C10)</f>
        <v>783470.95</v>
      </c>
      <c r="D11" s="68">
        <f>SUM(D10:D10)</f>
        <v>0</v>
      </c>
      <c r="E11" s="68">
        <f>SUM(E10:E10)</f>
        <v>783470.95</v>
      </c>
      <c r="F11" s="68">
        <f>SUM(F10:F10)</f>
        <v>357147.93</v>
      </c>
      <c r="G11" s="69">
        <f t="shared" si="0"/>
        <v>0.45585344293875862</v>
      </c>
    </row>
    <row r="12" spans="1:7" s="62" customFormat="1" x14ac:dyDescent="0.2">
      <c r="A12" s="59"/>
      <c r="B12" s="115" t="s">
        <v>66</v>
      </c>
      <c r="C12" s="60">
        <f>+C11+C9</f>
        <v>1165915.8999999999</v>
      </c>
      <c r="D12" s="60">
        <f>+D11+D9</f>
        <v>0</v>
      </c>
      <c r="E12" s="60">
        <f>+E11+E9</f>
        <v>1165915.8999999999</v>
      </c>
      <c r="F12" s="60">
        <f>+F11+F9</f>
        <v>541196.62</v>
      </c>
      <c r="G12" s="61">
        <f t="shared" si="0"/>
        <v>0.46418152458509232</v>
      </c>
    </row>
    <row r="13" spans="1:7" s="62" customFormat="1" x14ac:dyDescent="0.2">
      <c r="A13" s="59">
        <v>1300001</v>
      </c>
      <c r="B13" s="118" t="s">
        <v>10</v>
      </c>
      <c r="C13" s="66">
        <v>517292.41</v>
      </c>
      <c r="D13" s="66">
        <v>0</v>
      </c>
      <c r="E13" s="66">
        <f>+C13+D13</f>
        <v>517292.41</v>
      </c>
      <c r="F13" s="66">
        <v>339473.42</v>
      </c>
      <c r="G13" s="67">
        <f t="shared" ref="G13:G50" si="2">IFERROR(F13/E13,0)</f>
        <v>0.65625053342653916</v>
      </c>
    </row>
    <row r="14" spans="1:7" s="62" customFormat="1" x14ac:dyDescent="0.2">
      <c r="A14" s="59">
        <v>1300002</v>
      </c>
      <c r="B14" s="118" t="s">
        <v>11</v>
      </c>
      <c r="C14" s="66">
        <v>179358.96</v>
      </c>
      <c r="D14" s="66">
        <v>0</v>
      </c>
      <c r="E14" s="66">
        <f t="shared" ref="E14:E15" si="3">+C14+D14</f>
        <v>179358.96</v>
      </c>
      <c r="F14" s="66">
        <v>45402.080000000002</v>
      </c>
      <c r="G14" s="71">
        <f t="shared" si="2"/>
        <v>0.25313527687716303</v>
      </c>
    </row>
    <row r="15" spans="1:7" s="62" customFormat="1" x14ac:dyDescent="0.2">
      <c r="A15" s="59">
        <v>1300003</v>
      </c>
      <c r="B15" s="113" t="s">
        <v>12</v>
      </c>
      <c r="C15" s="66">
        <v>55959.16</v>
      </c>
      <c r="D15" s="66">
        <v>0</v>
      </c>
      <c r="E15" s="66">
        <f t="shared" si="3"/>
        <v>55959.16</v>
      </c>
      <c r="F15" s="66">
        <v>31344.53</v>
      </c>
      <c r="G15" s="71">
        <f t="shared" si="2"/>
        <v>0.56013224644544335</v>
      </c>
    </row>
    <row r="16" spans="1:7" s="62" customFormat="1" x14ac:dyDescent="0.2">
      <c r="A16" s="59"/>
      <c r="B16" s="114" t="s">
        <v>78</v>
      </c>
      <c r="C16" s="68">
        <f>SUM(C13:C15)</f>
        <v>752610.53</v>
      </c>
      <c r="D16" s="68">
        <f>SUM(D13:D15)</f>
        <v>0</v>
      </c>
      <c r="E16" s="68">
        <f t="shared" ref="E16" si="4">SUM(E13:E15)</f>
        <v>752610.53</v>
      </c>
      <c r="F16" s="68">
        <f>SUM(F13:F15)</f>
        <v>416220.03</v>
      </c>
      <c r="G16" s="69">
        <f t="shared" si="2"/>
        <v>0.55303508708548099</v>
      </c>
    </row>
    <row r="17" spans="1:7" s="62" customFormat="1" x14ac:dyDescent="0.2">
      <c r="A17" s="59">
        <v>1310001</v>
      </c>
      <c r="B17" s="113" t="s">
        <v>10</v>
      </c>
      <c r="C17" s="66">
        <v>200120.87</v>
      </c>
      <c r="D17" s="66">
        <v>0</v>
      </c>
      <c r="E17" s="66">
        <f t="shared" ref="E17:E19" si="5">+C17+D17</f>
        <v>200120.87</v>
      </c>
      <c r="F17" s="66">
        <v>42316.67</v>
      </c>
      <c r="G17" s="70">
        <f t="shared" si="2"/>
        <v>0.21145555683422723</v>
      </c>
    </row>
    <row r="18" spans="1:7" s="62" customFormat="1" x14ac:dyDescent="0.2">
      <c r="A18" s="59">
        <v>1310002</v>
      </c>
      <c r="B18" s="113" t="s">
        <v>11</v>
      </c>
      <c r="C18" s="66">
        <v>9763.6200000000008</v>
      </c>
      <c r="D18" s="66">
        <v>0</v>
      </c>
      <c r="E18" s="66">
        <f t="shared" si="5"/>
        <v>9763.6200000000008</v>
      </c>
      <c r="F18" s="66">
        <v>1947.34</v>
      </c>
      <c r="G18" s="70">
        <f t="shared" si="2"/>
        <v>0.19944856518381499</v>
      </c>
    </row>
    <row r="19" spans="1:7" s="62" customFormat="1" x14ac:dyDescent="0.2">
      <c r="A19" s="59">
        <v>1310003</v>
      </c>
      <c r="B19" s="113" t="s">
        <v>12</v>
      </c>
      <c r="C19" s="66">
        <v>20823.77</v>
      </c>
      <c r="D19" s="66">
        <v>0</v>
      </c>
      <c r="E19" s="66">
        <f t="shared" si="5"/>
        <v>20823.77</v>
      </c>
      <c r="F19" s="66">
        <v>7712.97</v>
      </c>
      <c r="G19" s="70">
        <f t="shared" si="2"/>
        <v>0.370392585012224</v>
      </c>
    </row>
    <row r="20" spans="1:7" s="62" customFormat="1" x14ac:dyDescent="0.2">
      <c r="A20" s="59"/>
      <c r="B20" s="114" t="s">
        <v>79</v>
      </c>
      <c r="C20" s="68">
        <f>SUM(C17:C19)</f>
        <v>230708.25999999998</v>
      </c>
      <c r="D20" s="68">
        <f>SUM(D17:D19)</f>
        <v>0</v>
      </c>
      <c r="E20" s="68">
        <f t="shared" ref="E20" si="6">SUM(E17:E19)</f>
        <v>230708.25999999998</v>
      </c>
      <c r="F20" s="68">
        <f>SUM(F17:F19)</f>
        <v>51976.979999999996</v>
      </c>
      <c r="G20" s="69">
        <f t="shared" si="2"/>
        <v>0.22529310394001498</v>
      </c>
    </row>
    <row r="21" spans="1:7" s="62" customFormat="1" x14ac:dyDescent="0.2">
      <c r="A21" s="59"/>
      <c r="B21" s="115" t="s">
        <v>80</v>
      </c>
      <c r="C21" s="60">
        <f>+C16+C20</f>
        <v>983318.79</v>
      </c>
      <c r="D21" s="60">
        <f>+D16+D20</f>
        <v>0</v>
      </c>
      <c r="E21" s="60">
        <f>+E16+E20</f>
        <v>983318.79</v>
      </c>
      <c r="F21" s="60">
        <f>+F16+F20</f>
        <v>468197.01</v>
      </c>
      <c r="G21" s="61">
        <f t="shared" si="2"/>
        <v>0.47613959456627486</v>
      </c>
    </row>
    <row r="22" spans="1:7" x14ac:dyDescent="0.2">
      <c r="A22" s="18">
        <v>1500001</v>
      </c>
      <c r="B22" s="97" t="s">
        <v>69</v>
      </c>
      <c r="C22" s="66">
        <v>51370.11</v>
      </c>
      <c r="D22" s="66">
        <v>0</v>
      </c>
      <c r="E22" s="66">
        <f t="shared" ref="E22" si="7">+C22+D22</f>
        <v>51370.11</v>
      </c>
      <c r="F22" s="66">
        <v>21341.75</v>
      </c>
      <c r="G22" s="94">
        <f t="shared" si="2"/>
        <v>0.41545073584619541</v>
      </c>
    </row>
    <row r="23" spans="1:7" x14ac:dyDescent="0.2">
      <c r="A23" s="18"/>
      <c r="B23" s="119" t="s">
        <v>81</v>
      </c>
      <c r="C23" s="98">
        <f>+C22</f>
        <v>51370.11</v>
      </c>
      <c r="D23" s="98">
        <f>+D22</f>
        <v>0</v>
      </c>
      <c r="E23" s="98">
        <f t="shared" ref="E23:E24" si="8">+E22</f>
        <v>51370.11</v>
      </c>
      <c r="F23" s="98">
        <f>+F22</f>
        <v>21341.75</v>
      </c>
      <c r="G23" s="94">
        <f t="shared" si="2"/>
        <v>0.41545073584619541</v>
      </c>
    </row>
    <row r="24" spans="1:7" x14ac:dyDescent="0.2">
      <c r="A24" s="18"/>
      <c r="B24" s="36" t="s">
        <v>70</v>
      </c>
      <c r="C24" s="99">
        <f>+C23</f>
        <v>51370.11</v>
      </c>
      <c r="D24" s="99">
        <f>+D23</f>
        <v>0</v>
      </c>
      <c r="E24" s="99">
        <f t="shared" si="8"/>
        <v>51370.11</v>
      </c>
      <c r="F24" s="99">
        <f>+F23</f>
        <v>21341.75</v>
      </c>
      <c r="G24" s="100">
        <f t="shared" si="2"/>
        <v>0.41545073584619541</v>
      </c>
    </row>
    <row r="25" spans="1:7" s="62" customFormat="1" x14ac:dyDescent="0.2">
      <c r="A25" s="59">
        <v>1600001</v>
      </c>
      <c r="B25" s="40" t="s">
        <v>13</v>
      </c>
      <c r="C25" s="66">
        <v>596694.79</v>
      </c>
      <c r="D25" s="66">
        <v>0</v>
      </c>
      <c r="E25" s="66">
        <f>+C25+D25</f>
        <v>596694.79</v>
      </c>
      <c r="F25" s="66">
        <v>282782.88</v>
      </c>
      <c r="G25" s="70">
        <f t="shared" si="2"/>
        <v>0.47391545014160419</v>
      </c>
    </row>
    <row r="26" spans="1:7" s="62" customFormat="1" x14ac:dyDescent="0.2">
      <c r="A26" s="59"/>
      <c r="B26" s="63" t="s">
        <v>14</v>
      </c>
      <c r="C26" s="64">
        <f>+C25</f>
        <v>596694.79</v>
      </c>
      <c r="D26" s="64">
        <f>+D25</f>
        <v>0</v>
      </c>
      <c r="E26" s="64">
        <f t="shared" ref="E26:E27" si="9">+E25</f>
        <v>596694.79</v>
      </c>
      <c r="F26" s="64">
        <f>+F25</f>
        <v>282782.88</v>
      </c>
      <c r="G26" s="65">
        <f t="shared" si="2"/>
        <v>0.47391545014160419</v>
      </c>
    </row>
    <row r="27" spans="1:7" s="62" customFormat="1" x14ac:dyDescent="0.2">
      <c r="A27" s="59"/>
      <c r="B27" s="42" t="s">
        <v>15</v>
      </c>
      <c r="C27" s="60">
        <f>+C26</f>
        <v>596694.79</v>
      </c>
      <c r="D27" s="60">
        <f>+D26</f>
        <v>0</v>
      </c>
      <c r="E27" s="60">
        <f t="shared" si="9"/>
        <v>596694.79</v>
      </c>
      <c r="F27" s="60">
        <f>+F26</f>
        <v>282782.88</v>
      </c>
      <c r="G27" s="61">
        <f t="shared" si="2"/>
        <v>0.47391545014160419</v>
      </c>
    </row>
    <row r="28" spans="1:7" s="62" customFormat="1" x14ac:dyDescent="0.2">
      <c r="A28" s="59"/>
      <c r="B28" s="42" t="s">
        <v>91</v>
      </c>
      <c r="C28" s="72">
        <f>+C27+C21+C12+C24</f>
        <v>2797299.59</v>
      </c>
      <c r="D28" s="72">
        <f>+D27+D21+D12+D24</f>
        <v>0</v>
      </c>
      <c r="E28" s="72">
        <f>+E27+E21+E12+E24</f>
        <v>2797299.59</v>
      </c>
      <c r="F28" s="72">
        <f>+F27+F21+F12+F24</f>
        <v>1313518.26</v>
      </c>
      <c r="G28" s="73">
        <f t="shared" si="2"/>
        <v>0.46956652933981952</v>
      </c>
    </row>
    <row r="29" spans="1:7" s="62" customFormat="1" x14ac:dyDescent="0.2">
      <c r="A29" s="59">
        <v>2130001</v>
      </c>
      <c r="B29" s="76" t="s">
        <v>16</v>
      </c>
      <c r="C29" s="66">
        <v>404419.74</v>
      </c>
      <c r="D29" s="66">
        <v>0</v>
      </c>
      <c r="E29" s="66">
        <f>+C29+D29</f>
        <v>404419.74</v>
      </c>
      <c r="F29" s="66">
        <v>190344.58</v>
      </c>
      <c r="G29" s="70">
        <f t="shared" si="2"/>
        <v>0.47066095240553785</v>
      </c>
    </row>
    <row r="30" spans="1:7" s="62" customFormat="1" ht="22.5" x14ac:dyDescent="0.2">
      <c r="A30" s="59"/>
      <c r="B30" s="63" t="s">
        <v>17</v>
      </c>
      <c r="C30" s="64">
        <f>+C29</f>
        <v>404419.74</v>
      </c>
      <c r="D30" s="64">
        <f>+D29</f>
        <v>0</v>
      </c>
      <c r="E30" s="64">
        <f t="shared" ref="E30:E31" si="10">+E29</f>
        <v>404419.74</v>
      </c>
      <c r="F30" s="64">
        <f>+F29</f>
        <v>190344.58</v>
      </c>
      <c r="G30" s="65">
        <f t="shared" si="2"/>
        <v>0.47066095240553785</v>
      </c>
    </row>
    <row r="31" spans="1:7" s="62" customFormat="1" x14ac:dyDescent="0.2">
      <c r="A31" s="59"/>
      <c r="B31" s="42" t="s">
        <v>18</v>
      </c>
      <c r="C31" s="60">
        <f>+C30</f>
        <v>404419.74</v>
      </c>
      <c r="D31" s="60">
        <f>+D30</f>
        <v>0</v>
      </c>
      <c r="E31" s="60">
        <f t="shared" si="10"/>
        <v>404419.74</v>
      </c>
      <c r="F31" s="60">
        <f>+F30</f>
        <v>190344.58</v>
      </c>
      <c r="G31" s="61">
        <f t="shared" si="2"/>
        <v>0.47066095240553785</v>
      </c>
    </row>
    <row r="32" spans="1:7" s="62" customFormat="1" x14ac:dyDescent="0.2">
      <c r="A32" s="59">
        <v>2210001</v>
      </c>
      <c r="B32" s="76" t="s">
        <v>19</v>
      </c>
      <c r="C32" s="66">
        <v>484017.63</v>
      </c>
      <c r="D32" s="66">
        <v>0</v>
      </c>
      <c r="E32" s="66">
        <f t="shared" ref="E32:E33" si="11">+C32+D32</f>
        <v>484017.63</v>
      </c>
      <c r="F32" s="66">
        <v>404798.21</v>
      </c>
      <c r="G32" s="70">
        <f t="shared" si="2"/>
        <v>0.83632947419704529</v>
      </c>
    </row>
    <row r="33" spans="1:7" s="62" customFormat="1" x14ac:dyDescent="0.2">
      <c r="A33" s="59">
        <v>2210089</v>
      </c>
      <c r="B33" s="76" t="s">
        <v>20</v>
      </c>
      <c r="C33" s="66">
        <v>95063.07</v>
      </c>
      <c r="D33" s="66">
        <v>0</v>
      </c>
      <c r="E33" s="66">
        <f t="shared" si="11"/>
        <v>95063.07</v>
      </c>
      <c r="F33" s="66">
        <v>42981.63</v>
      </c>
      <c r="G33" s="70">
        <f t="shared" si="2"/>
        <v>0.45213803846225453</v>
      </c>
    </row>
    <row r="34" spans="1:7" s="62" customFormat="1" x14ac:dyDescent="0.2">
      <c r="A34" s="59"/>
      <c r="B34" s="63" t="s">
        <v>21</v>
      </c>
      <c r="C34" s="64">
        <f>SUM(C32:C33)</f>
        <v>579080.69999999995</v>
      </c>
      <c r="D34" s="64">
        <f>SUM(D32:D33)</f>
        <v>0</v>
      </c>
      <c r="E34" s="64">
        <f>SUM(E32:E33)</f>
        <v>579080.69999999995</v>
      </c>
      <c r="F34" s="64">
        <f>SUM(F32:F33)</f>
        <v>447779.84000000003</v>
      </c>
      <c r="G34" s="65">
        <f t="shared" si="2"/>
        <v>0.77325982371714352</v>
      </c>
    </row>
    <row r="35" spans="1:7" s="62" customFormat="1" x14ac:dyDescent="0.2">
      <c r="A35" s="74">
        <v>2220003</v>
      </c>
      <c r="B35" s="76" t="s">
        <v>22</v>
      </c>
      <c r="C35" s="66">
        <v>29172.25</v>
      </c>
      <c r="D35" s="66">
        <v>0</v>
      </c>
      <c r="E35" s="66">
        <f t="shared" ref="E35" si="12">+C35+D35</f>
        <v>29172.25</v>
      </c>
      <c r="F35" s="66">
        <v>11494.19</v>
      </c>
      <c r="G35" s="70">
        <f t="shared" si="2"/>
        <v>0.39401108930576151</v>
      </c>
    </row>
    <row r="36" spans="1:7" s="62" customFormat="1" x14ac:dyDescent="0.2">
      <c r="A36" s="59"/>
      <c r="B36" s="63" t="s">
        <v>23</v>
      </c>
      <c r="C36" s="64">
        <f>+C35</f>
        <v>29172.25</v>
      </c>
      <c r="D36" s="64">
        <f>+D35</f>
        <v>0</v>
      </c>
      <c r="E36" s="64">
        <f>+E35</f>
        <v>29172.25</v>
      </c>
      <c r="F36" s="64">
        <f>+F35</f>
        <v>11494.19</v>
      </c>
      <c r="G36" s="65">
        <f t="shared" si="2"/>
        <v>0.39401108930576151</v>
      </c>
    </row>
    <row r="37" spans="1:7" s="62" customFormat="1" x14ac:dyDescent="0.2">
      <c r="A37" s="18">
        <v>2230001</v>
      </c>
      <c r="B37" s="56" t="s">
        <v>67</v>
      </c>
      <c r="C37" s="66">
        <v>2783.55</v>
      </c>
      <c r="D37" s="66">
        <v>0</v>
      </c>
      <c r="E37" s="66">
        <f t="shared" ref="E37" si="13">+C37+D37</f>
        <v>2783.55</v>
      </c>
      <c r="F37" s="66">
        <v>560.94000000000005</v>
      </c>
      <c r="G37" s="94">
        <f t="shared" si="2"/>
        <v>0.2015196421835426</v>
      </c>
    </row>
    <row r="38" spans="1:7" s="62" customFormat="1" x14ac:dyDescent="0.2">
      <c r="A38" s="18"/>
      <c r="B38" s="35" t="s">
        <v>68</v>
      </c>
      <c r="C38" s="95">
        <f>+C37</f>
        <v>2783.55</v>
      </c>
      <c r="D38" s="95">
        <f>+D37</f>
        <v>0</v>
      </c>
      <c r="E38" s="95">
        <f t="shared" ref="E38" si="14">+E37</f>
        <v>2783.55</v>
      </c>
      <c r="F38" s="95">
        <f>+F37</f>
        <v>560.94000000000005</v>
      </c>
      <c r="G38" s="96">
        <f t="shared" si="2"/>
        <v>0.2015196421835426</v>
      </c>
    </row>
    <row r="39" spans="1:7" s="62" customFormat="1" x14ac:dyDescent="0.2">
      <c r="A39" s="59">
        <v>2240001</v>
      </c>
      <c r="B39" s="76" t="s">
        <v>24</v>
      </c>
      <c r="C39" s="66">
        <v>0</v>
      </c>
      <c r="D39" s="66">
        <v>0</v>
      </c>
      <c r="E39" s="66">
        <f>+C39+D39</f>
        <v>0</v>
      </c>
      <c r="F39" s="66">
        <v>0</v>
      </c>
      <c r="G39" s="70">
        <f t="shared" si="2"/>
        <v>0</v>
      </c>
    </row>
    <row r="40" spans="1:7" s="62" customFormat="1" x14ac:dyDescent="0.2">
      <c r="A40" s="59"/>
      <c r="B40" s="63" t="s">
        <v>25</v>
      </c>
      <c r="C40" s="64">
        <f>+C39</f>
        <v>0</v>
      </c>
      <c r="D40" s="64">
        <f>+D39</f>
        <v>0</v>
      </c>
      <c r="E40" s="64">
        <f t="shared" ref="E40" si="15">+E39</f>
        <v>0</v>
      </c>
      <c r="F40" s="64">
        <f>+F39</f>
        <v>0</v>
      </c>
      <c r="G40" s="65">
        <f t="shared" si="2"/>
        <v>0</v>
      </c>
    </row>
    <row r="41" spans="1:7" s="62" customFormat="1" x14ac:dyDescent="0.2">
      <c r="A41" s="59">
        <v>2250001</v>
      </c>
      <c r="B41" s="76" t="s">
        <v>26</v>
      </c>
      <c r="C41" s="66">
        <v>215.82</v>
      </c>
      <c r="D41" s="66">
        <v>0</v>
      </c>
      <c r="E41" s="66">
        <f>+C41+D41</f>
        <v>215.82</v>
      </c>
      <c r="F41" s="66">
        <v>100</v>
      </c>
      <c r="G41" s="70">
        <f t="shared" si="2"/>
        <v>0.46334908720229823</v>
      </c>
    </row>
    <row r="42" spans="1:7" s="62" customFormat="1" x14ac:dyDescent="0.2">
      <c r="A42" s="59"/>
      <c r="B42" s="63" t="s">
        <v>27</v>
      </c>
      <c r="C42" s="64">
        <f>+C41</f>
        <v>215.82</v>
      </c>
      <c r="D42" s="64">
        <f>+D41</f>
        <v>0</v>
      </c>
      <c r="E42" s="64">
        <f t="shared" ref="E42" si="16">+E41</f>
        <v>215.82</v>
      </c>
      <c r="F42" s="64">
        <f>+F41</f>
        <v>100</v>
      </c>
      <c r="G42" s="65">
        <f t="shared" si="2"/>
        <v>0.46334908720229823</v>
      </c>
    </row>
    <row r="43" spans="1:7" s="62" customFormat="1" x14ac:dyDescent="0.2">
      <c r="A43" s="75">
        <v>2260039</v>
      </c>
      <c r="B43" s="76" t="s">
        <v>28</v>
      </c>
      <c r="C43" s="66">
        <v>0</v>
      </c>
      <c r="D43" s="66">
        <v>0</v>
      </c>
      <c r="E43" s="66">
        <f t="shared" ref="E43" si="17">+C43+D43</f>
        <v>0</v>
      </c>
      <c r="F43" s="66">
        <v>42.35</v>
      </c>
      <c r="G43" s="70">
        <f t="shared" si="2"/>
        <v>0</v>
      </c>
    </row>
    <row r="44" spans="1:7" x14ac:dyDescent="0.2">
      <c r="A44" s="59"/>
      <c r="B44" s="63" t="s">
        <v>29</v>
      </c>
      <c r="C44" s="64">
        <f>SUM(C43:C43)</f>
        <v>0</v>
      </c>
      <c r="D44" s="64">
        <f>SUM(D43:D43)</f>
        <v>0</v>
      </c>
      <c r="E44" s="64">
        <f>SUM(E43:E43)</f>
        <v>0</v>
      </c>
      <c r="F44" s="64">
        <f>SUM(F43:F43)</f>
        <v>42.35</v>
      </c>
      <c r="G44" s="65">
        <f t="shared" si="2"/>
        <v>0</v>
      </c>
    </row>
    <row r="45" spans="1:7" x14ac:dyDescent="0.2">
      <c r="A45" s="75">
        <v>2270001</v>
      </c>
      <c r="B45" s="76" t="s">
        <v>30</v>
      </c>
      <c r="C45" s="66">
        <v>270532.98</v>
      </c>
      <c r="D45" s="66">
        <v>0</v>
      </c>
      <c r="E45" s="66">
        <f t="shared" ref="E45:E49" si="18">+C45+D45</f>
        <v>270532.98</v>
      </c>
      <c r="F45" s="66">
        <v>171577.86</v>
      </c>
      <c r="G45" s="70">
        <f t="shared" si="2"/>
        <v>0.63422160211298451</v>
      </c>
    </row>
    <row r="46" spans="1:7" s="62" customFormat="1" x14ac:dyDescent="0.2">
      <c r="A46" s="59">
        <v>2270002</v>
      </c>
      <c r="B46" s="76" t="s">
        <v>31</v>
      </c>
      <c r="C46" s="66">
        <v>206468.75</v>
      </c>
      <c r="D46" s="66">
        <v>0</v>
      </c>
      <c r="E46" s="66">
        <f t="shared" si="18"/>
        <v>206468.75</v>
      </c>
      <c r="F46" s="66">
        <v>206910</v>
      </c>
      <c r="G46" s="70">
        <f t="shared" si="2"/>
        <v>1.0021371272892388</v>
      </c>
    </row>
    <row r="47" spans="1:7" s="62" customFormat="1" x14ac:dyDescent="0.2">
      <c r="A47" s="74">
        <v>2270012</v>
      </c>
      <c r="B47" s="76" t="s">
        <v>58</v>
      </c>
      <c r="C47" s="66">
        <v>15330.7</v>
      </c>
      <c r="D47" s="66">
        <v>0</v>
      </c>
      <c r="E47" s="66">
        <f t="shared" si="18"/>
        <v>15330.7</v>
      </c>
      <c r="F47" s="66">
        <v>6454.5</v>
      </c>
      <c r="G47" s="70">
        <f t="shared" si="2"/>
        <v>0.4210179574318198</v>
      </c>
    </row>
    <row r="48" spans="1:7" s="62" customFormat="1" x14ac:dyDescent="0.2">
      <c r="A48" s="74">
        <v>2270013</v>
      </c>
      <c r="B48" s="76" t="s">
        <v>32</v>
      </c>
      <c r="C48" s="66">
        <v>4962.8100000000004</v>
      </c>
      <c r="D48" s="66">
        <v>0</v>
      </c>
      <c r="E48" s="66">
        <f t="shared" si="18"/>
        <v>4962.8100000000004</v>
      </c>
      <c r="F48" s="66">
        <v>3547.65</v>
      </c>
      <c r="G48" s="70">
        <f t="shared" si="2"/>
        <v>0.71484703222569468</v>
      </c>
    </row>
    <row r="49" spans="1:7" s="62" customFormat="1" x14ac:dyDescent="0.2">
      <c r="A49" s="59">
        <v>2270089</v>
      </c>
      <c r="B49" s="76" t="s">
        <v>33</v>
      </c>
      <c r="C49" s="66">
        <v>82721.86</v>
      </c>
      <c r="D49" s="66">
        <v>0</v>
      </c>
      <c r="E49" s="66">
        <f t="shared" si="18"/>
        <v>82721.86</v>
      </c>
      <c r="F49" s="66">
        <v>37808.050000000003</v>
      </c>
      <c r="G49" s="70">
        <f t="shared" si="2"/>
        <v>0.45705028876284942</v>
      </c>
    </row>
    <row r="50" spans="1:7" s="62" customFormat="1" x14ac:dyDescent="0.2">
      <c r="A50" s="59"/>
      <c r="B50" s="63" t="s">
        <v>34</v>
      </c>
      <c r="C50" s="64">
        <f>SUM(C45:C49)</f>
        <v>580017.1</v>
      </c>
      <c r="D50" s="64">
        <f>SUM(D45:D49)</f>
        <v>0</v>
      </c>
      <c r="E50" s="64">
        <f>SUM(E45:E49)</f>
        <v>580017.1</v>
      </c>
      <c r="F50" s="64">
        <f>SUM(F45:F49)</f>
        <v>426298.06</v>
      </c>
      <c r="G50" s="65">
        <f t="shared" si="2"/>
        <v>0.73497498608230694</v>
      </c>
    </row>
    <row r="51" spans="1:7" s="62" customFormat="1" x14ac:dyDescent="0.2">
      <c r="A51" s="59"/>
      <c r="B51" s="42" t="s">
        <v>35</v>
      </c>
      <c r="C51" s="77">
        <f>+C50+C44+C42+C40+C36+C34+C38</f>
        <v>1191269.42</v>
      </c>
      <c r="D51" s="77">
        <f>+D50+D44+D42+D40+D36+D34+D38</f>
        <v>0</v>
      </c>
      <c r="E51" s="77">
        <f>+E50+E44+E42+E40+E36+E34+E38</f>
        <v>1191269.42</v>
      </c>
      <c r="F51" s="77">
        <f>+F50+F44+F42+F40+F36+F34+F38</f>
        <v>886275.37999999989</v>
      </c>
      <c r="G51" s="78">
        <f t="shared" ref="G51:G58" si="19">IFERROR(F51/E51,0)</f>
        <v>0.74397559873567476</v>
      </c>
    </row>
    <row r="52" spans="1:7" s="62" customFormat="1" x14ac:dyDescent="0.2">
      <c r="A52" s="74">
        <v>2300001</v>
      </c>
      <c r="B52" s="40" t="s">
        <v>36</v>
      </c>
      <c r="C52" s="66">
        <v>70.84</v>
      </c>
      <c r="D52" s="66">
        <v>0</v>
      </c>
      <c r="E52" s="66">
        <f t="shared" ref="E52" si="20">+C52+D52</f>
        <v>70.84</v>
      </c>
      <c r="F52" s="66">
        <v>0</v>
      </c>
      <c r="G52" s="70">
        <f t="shared" ref="G52:G54" si="21">IFERROR(F52/E52,0)</f>
        <v>0</v>
      </c>
    </row>
    <row r="53" spans="1:7" s="62" customFormat="1" x14ac:dyDescent="0.2">
      <c r="A53" s="59"/>
      <c r="B53" s="63" t="s">
        <v>37</v>
      </c>
      <c r="C53" s="64">
        <f>SUM(C52:C52)</f>
        <v>70.84</v>
      </c>
      <c r="D53" s="64">
        <f>SUM(D52:D52)</f>
        <v>0</v>
      </c>
      <c r="E53" s="64">
        <f>SUM(E52:E52)</f>
        <v>70.84</v>
      </c>
      <c r="F53" s="64">
        <f>SUM(F52:F52)</f>
        <v>0</v>
      </c>
      <c r="G53" s="65">
        <f t="shared" si="21"/>
        <v>0</v>
      </c>
    </row>
    <row r="54" spans="1:7" s="62" customFormat="1" x14ac:dyDescent="0.2">
      <c r="A54" s="59"/>
      <c r="B54" s="121" t="s">
        <v>82</v>
      </c>
      <c r="C54" s="60">
        <f>+C53</f>
        <v>70.84</v>
      </c>
      <c r="D54" s="60">
        <f>+D53</f>
        <v>0</v>
      </c>
      <c r="E54" s="60">
        <f t="shared" ref="E54" si="22">+E53</f>
        <v>70.84</v>
      </c>
      <c r="F54" s="60">
        <f>+F53</f>
        <v>0</v>
      </c>
      <c r="G54" s="61">
        <f t="shared" si="21"/>
        <v>0</v>
      </c>
    </row>
    <row r="55" spans="1:7" x14ac:dyDescent="0.2">
      <c r="A55" s="74">
        <v>2510001</v>
      </c>
      <c r="B55" s="40" t="s">
        <v>59</v>
      </c>
      <c r="C55" s="66">
        <v>928582</v>
      </c>
      <c r="D55" s="66">
        <v>0</v>
      </c>
      <c r="E55" s="66">
        <f t="shared" ref="E55" si="23">+C55+D55</f>
        <v>928582</v>
      </c>
      <c r="F55" s="66">
        <v>485345.24</v>
      </c>
      <c r="G55" s="70">
        <f t="shared" si="19"/>
        <v>0.52267353879355838</v>
      </c>
    </row>
    <row r="56" spans="1:7" s="62" customFormat="1" x14ac:dyDescent="0.2">
      <c r="A56" s="59"/>
      <c r="B56" s="63" t="s">
        <v>38</v>
      </c>
      <c r="C56" s="64">
        <f>SUM(C55:C55)</f>
        <v>928582</v>
      </c>
      <c r="D56" s="64">
        <f>SUM(D55:D55)</f>
        <v>0</v>
      </c>
      <c r="E56" s="64">
        <f>SUM(E55:E55)</f>
        <v>928582</v>
      </c>
      <c r="F56" s="64">
        <f>SUM(F55:F55)</f>
        <v>485345.24</v>
      </c>
      <c r="G56" s="65">
        <f t="shared" si="19"/>
        <v>0.52267353879355838</v>
      </c>
    </row>
    <row r="57" spans="1:7" s="62" customFormat="1" x14ac:dyDescent="0.2">
      <c r="A57" s="59"/>
      <c r="B57" s="42" t="s">
        <v>39</v>
      </c>
      <c r="C57" s="60">
        <f>+C56</f>
        <v>928582</v>
      </c>
      <c r="D57" s="60">
        <f>+D56</f>
        <v>0</v>
      </c>
      <c r="E57" s="60">
        <f t="shared" ref="E57" si="24">+E56</f>
        <v>928582</v>
      </c>
      <c r="F57" s="60">
        <f>+F56</f>
        <v>485345.24</v>
      </c>
      <c r="G57" s="61">
        <f t="shared" si="19"/>
        <v>0.52267353879355838</v>
      </c>
    </row>
    <row r="58" spans="1:7" s="62" customFormat="1" x14ac:dyDescent="0.2">
      <c r="A58" s="59"/>
      <c r="B58" s="79" t="s">
        <v>40</v>
      </c>
      <c r="C58" s="80">
        <f>+C57+C51+C31+C54</f>
        <v>2524342</v>
      </c>
      <c r="D58" s="80">
        <f>+D57+D51+D31+D54</f>
        <v>0</v>
      </c>
      <c r="E58" s="80">
        <f>+E57+E51+E31+E54</f>
        <v>2524342</v>
      </c>
      <c r="F58" s="80">
        <f>+F57+F51+F31+F54</f>
        <v>1561965.2</v>
      </c>
      <c r="G58" s="81">
        <f t="shared" si="19"/>
        <v>0.61876132473333645</v>
      </c>
    </row>
    <row r="59" spans="1:7" s="62" customFormat="1" x14ac:dyDescent="0.2">
      <c r="A59" s="21"/>
      <c r="B59" s="22"/>
      <c r="C59" s="23"/>
      <c r="D59" s="23"/>
      <c r="E59" s="23"/>
      <c r="F59" s="23"/>
      <c r="G59" s="23"/>
    </row>
    <row r="60" spans="1:7" s="62" customFormat="1" x14ac:dyDescent="0.2">
      <c r="A60" s="24"/>
      <c r="B60" s="25"/>
      <c r="C60" s="26"/>
      <c r="D60" s="26"/>
      <c r="E60" s="26"/>
      <c r="F60" s="26"/>
      <c r="G60" s="26"/>
    </row>
    <row r="61" spans="1:7" s="62" customFormat="1" x14ac:dyDescent="0.2">
      <c r="A61" s="24"/>
      <c r="B61" s="25"/>
      <c r="C61" s="26"/>
      <c r="D61" s="26"/>
      <c r="E61" s="26"/>
      <c r="F61" s="26"/>
      <c r="G61" s="26"/>
    </row>
    <row r="62" spans="1:7" s="62" customFormat="1" x14ac:dyDescent="0.2">
      <c r="A62" s="2" t="s">
        <v>62</v>
      </c>
      <c r="B62" s="25"/>
      <c r="C62" s="26"/>
      <c r="D62" s="26"/>
      <c r="E62" s="26"/>
      <c r="F62" s="26"/>
      <c r="G62" s="26"/>
    </row>
    <row r="63" spans="1:7" s="62" customFormat="1" x14ac:dyDescent="0.2">
      <c r="A63" s="8" t="s">
        <v>93</v>
      </c>
      <c r="B63" s="25"/>
      <c r="C63" s="26"/>
      <c r="D63" s="26"/>
      <c r="E63" s="26"/>
      <c r="F63" s="26"/>
      <c r="G63" s="26"/>
    </row>
    <row r="64" spans="1:7" s="62" customFormat="1" x14ac:dyDescent="0.2">
      <c r="A64" s="3" t="s">
        <v>41</v>
      </c>
      <c r="B64" s="25"/>
      <c r="C64" s="26"/>
      <c r="D64" s="26"/>
      <c r="E64" s="26"/>
      <c r="F64" s="26"/>
      <c r="G64" s="26"/>
    </row>
    <row r="65" spans="1:7" s="62" customFormat="1" x14ac:dyDescent="0.2">
      <c r="A65" s="4" t="s">
        <v>3</v>
      </c>
      <c r="B65" s="25"/>
      <c r="C65" s="26"/>
      <c r="D65" s="26"/>
      <c r="E65" s="26"/>
      <c r="F65" s="26"/>
      <c r="G65" s="26"/>
    </row>
    <row r="66" spans="1:7" s="62" customFormat="1" x14ac:dyDescent="0.2">
      <c r="A66" s="1"/>
      <c r="B66" s="1"/>
      <c r="C66" s="9"/>
      <c r="D66" s="9"/>
      <c r="E66" s="7"/>
      <c r="F66" s="7"/>
      <c r="G66" s="7"/>
    </row>
    <row r="67" spans="1:7" s="62" customFormat="1" ht="24" x14ac:dyDescent="0.2">
      <c r="A67" s="27" t="s">
        <v>5</v>
      </c>
      <c r="B67" s="57" t="s">
        <v>6</v>
      </c>
      <c r="C67" s="15" t="str">
        <f>+C7</f>
        <v>Pressupost inicial</v>
      </c>
      <c r="D67" s="15" t="str">
        <f>+D7</f>
        <v>Modificacions</v>
      </c>
      <c r="E67" s="15" t="str">
        <f>+E7</f>
        <v>Pressupost definitiu</v>
      </c>
      <c r="F67" s="15" t="str">
        <f>+F7</f>
        <v>Obligacions Reconegudes</v>
      </c>
      <c r="G67" s="15" t="str">
        <f>+G7</f>
        <v>% Execució</v>
      </c>
    </row>
    <row r="68" spans="1:7" ht="5.25" customHeight="1" x14ac:dyDescent="0.2">
      <c r="A68" s="18"/>
      <c r="B68" s="50"/>
      <c r="C68" s="20"/>
      <c r="D68" s="20"/>
      <c r="E68" s="20"/>
      <c r="F68" s="20"/>
      <c r="G68" s="20"/>
    </row>
    <row r="69" spans="1:7" x14ac:dyDescent="0.2">
      <c r="A69" s="59">
        <v>4429860</v>
      </c>
      <c r="B69" s="120" t="s">
        <v>83</v>
      </c>
      <c r="C69" s="82">
        <v>12734914.939999999</v>
      </c>
      <c r="D69" s="66">
        <v>0</v>
      </c>
      <c r="E69" s="82">
        <f t="shared" ref="E69" si="25">+C69+D69</f>
        <v>12734914.939999999</v>
      </c>
      <c r="F69" s="82">
        <v>7871121.3700000001</v>
      </c>
      <c r="G69" s="70">
        <f t="shared" ref="G69:G82" si="26">IFERROR(F69/E69,0)</f>
        <v>0.61807412197760625</v>
      </c>
    </row>
    <row r="70" spans="1:7" x14ac:dyDescent="0.2">
      <c r="A70" s="59"/>
      <c r="B70" s="114" t="s">
        <v>84</v>
      </c>
      <c r="C70" s="64">
        <f t="shared" ref="C70:D72" si="27">+C69</f>
        <v>12734914.939999999</v>
      </c>
      <c r="D70" s="64">
        <f t="shared" si="27"/>
        <v>0</v>
      </c>
      <c r="E70" s="64">
        <f t="shared" ref="E70" si="28">+E69</f>
        <v>12734914.939999999</v>
      </c>
      <c r="F70" s="64">
        <f>+F69</f>
        <v>7871121.3700000001</v>
      </c>
      <c r="G70" s="65">
        <f t="shared" si="26"/>
        <v>0.61807412197760625</v>
      </c>
    </row>
    <row r="71" spans="1:7" x14ac:dyDescent="0.2">
      <c r="A71" s="59"/>
      <c r="B71" s="115" t="s">
        <v>85</v>
      </c>
      <c r="C71" s="60">
        <f t="shared" si="27"/>
        <v>12734914.939999999</v>
      </c>
      <c r="D71" s="60">
        <f t="shared" si="27"/>
        <v>0</v>
      </c>
      <c r="E71" s="60">
        <f>+E70</f>
        <v>12734914.939999999</v>
      </c>
      <c r="F71" s="60">
        <f>+F70</f>
        <v>7871121.3700000001</v>
      </c>
      <c r="G71" s="61">
        <f t="shared" si="26"/>
        <v>0.61807412197760625</v>
      </c>
    </row>
    <row r="72" spans="1:7" x14ac:dyDescent="0.2">
      <c r="A72" s="59"/>
      <c r="B72" s="115" t="s">
        <v>42</v>
      </c>
      <c r="C72" s="80">
        <f t="shared" si="27"/>
        <v>12734914.939999999</v>
      </c>
      <c r="D72" s="80">
        <f t="shared" si="27"/>
        <v>0</v>
      </c>
      <c r="E72" s="80">
        <f>+E71</f>
        <v>12734914.939999999</v>
      </c>
      <c r="F72" s="80">
        <f>+F71</f>
        <v>7871121.3700000001</v>
      </c>
      <c r="G72" s="81">
        <f t="shared" si="26"/>
        <v>0.61807412197760625</v>
      </c>
    </row>
    <row r="73" spans="1:7" x14ac:dyDescent="0.2">
      <c r="A73" s="59">
        <v>6100001</v>
      </c>
      <c r="B73" s="76" t="s">
        <v>43</v>
      </c>
      <c r="C73" s="82">
        <v>85254.2</v>
      </c>
      <c r="D73" s="66">
        <v>0</v>
      </c>
      <c r="E73" s="82">
        <f t="shared" ref="E73" si="29">+C73+D73</f>
        <v>85254.2</v>
      </c>
      <c r="F73" s="82">
        <v>0</v>
      </c>
      <c r="G73" s="70">
        <f t="shared" si="26"/>
        <v>0</v>
      </c>
    </row>
    <row r="74" spans="1:7" x14ac:dyDescent="0.2">
      <c r="A74" s="59"/>
      <c r="B74" s="63" t="s">
        <v>44</v>
      </c>
      <c r="C74" s="64">
        <f>+C73</f>
        <v>85254.2</v>
      </c>
      <c r="D74" s="64">
        <f>+D73</f>
        <v>0</v>
      </c>
      <c r="E74" s="64">
        <f t="shared" ref="E74:E75" si="30">+E73</f>
        <v>85254.2</v>
      </c>
      <c r="F74" s="64">
        <f>+F73</f>
        <v>0</v>
      </c>
      <c r="G74" s="65">
        <f t="shared" si="26"/>
        <v>0</v>
      </c>
    </row>
    <row r="75" spans="1:7" x14ac:dyDescent="0.2">
      <c r="A75" s="59"/>
      <c r="B75" s="42" t="s">
        <v>45</v>
      </c>
      <c r="C75" s="60">
        <f>+C74</f>
        <v>85254.2</v>
      </c>
      <c r="D75" s="60">
        <f>+D74</f>
        <v>0</v>
      </c>
      <c r="E75" s="60">
        <f t="shared" si="30"/>
        <v>85254.2</v>
      </c>
      <c r="F75" s="60">
        <f>+F74</f>
        <v>0</v>
      </c>
      <c r="G75" s="61">
        <f t="shared" si="26"/>
        <v>0</v>
      </c>
    </row>
    <row r="76" spans="1:7" x14ac:dyDescent="0.2">
      <c r="A76" s="59">
        <v>6200001</v>
      </c>
      <c r="B76" s="120" t="s">
        <v>60</v>
      </c>
      <c r="C76" s="82">
        <v>125294.7</v>
      </c>
      <c r="D76" s="66">
        <v>0</v>
      </c>
      <c r="E76" s="82">
        <f t="shared" ref="E76" si="31">+C76+D76</f>
        <v>125294.7</v>
      </c>
      <c r="F76" s="82">
        <v>0</v>
      </c>
      <c r="G76" s="70">
        <f t="shared" si="26"/>
        <v>0</v>
      </c>
    </row>
    <row r="77" spans="1:7" x14ac:dyDescent="0.2">
      <c r="A77" s="59"/>
      <c r="B77" s="114" t="s">
        <v>86</v>
      </c>
      <c r="C77" s="64">
        <f>+C76</f>
        <v>125294.7</v>
      </c>
      <c r="D77" s="64">
        <f>+D76</f>
        <v>0</v>
      </c>
      <c r="E77" s="64">
        <f t="shared" ref="E77:E78" si="32">+E76</f>
        <v>125294.7</v>
      </c>
      <c r="F77" s="64">
        <f>+F76</f>
        <v>0</v>
      </c>
      <c r="G77" s="65">
        <f t="shared" si="26"/>
        <v>0</v>
      </c>
    </row>
    <row r="78" spans="1:7" s="62" customFormat="1" x14ac:dyDescent="0.2">
      <c r="A78" s="59"/>
      <c r="B78" s="42" t="s">
        <v>46</v>
      </c>
      <c r="C78" s="60">
        <f>+C77</f>
        <v>125294.7</v>
      </c>
      <c r="D78" s="60">
        <f>+D77</f>
        <v>0</v>
      </c>
      <c r="E78" s="60">
        <f t="shared" si="32"/>
        <v>125294.7</v>
      </c>
      <c r="F78" s="60">
        <f>+F77</f>
        <v>0</v>
      </c>
      <c r="G78" s="61">
        <f t="shared" si="26"/>
        <v>0</v>
      </c>
    </row>
    <row r="79" spans="1:7" s="62" customFormat="1" x14ac:dyDescent="0.2">
      <c r="A79" s="59">
        <v>6400001</v>
      </c>
      <c r="B79" s="76" t="s">
        <v>47</v>
      </c>
      <c r="C79" s="82">
        <v>5075.17</v>
      </c>
      <c r="D79" s="66">
        <v>0</v>
      </c>
      <c r="E79" s="82">
        <f t="shared" ref="E79" si="33">+C79+D79</f>
        <v>5075.17</v>
      </c>
      <c r="F79" s="82">
        <v>0</v>
      </c>
      <c r="G79" s="70">
        <f t="shared" si="26"/>
        <v>0</v>
      </c>
    </row>
    <row r="80" spans="1:7" s="62" customFormat="1" x14ac:dyDescent="0.2">
      <c r="A80" s="59"/>
      <c r="B80" s="63" t="s">
        <v>48</v>
      </c>
      <c r="C80" s="64">
        <f>+C79</f>
        <v>5075.17</v>
      </c>
      <c r="D80" s="64">
        <f>+D79</f>
        <v>0</v>
      </c>
      <c r="E80" s="64">
        <f t="shared" ref="E80:E81" si="34">+E79</f>
        <v>5075.17</v>
      </c>
      <c r="F80" s="64">
        <f>+F79</f>
        <v>0</v>
      </c>
      <c r="G80" s="65">
        <f t="shared" si="26"/>
        <v>0</v>
      </c>
    </row>
    <row r="81" spans="1:7" s="62" customFormat="1" x14ac:dyDescent="0.2">
      <c r="A81" s="59"/>
      <c r="B81" s="42" t="s">
        <v>49</v>
      </c>
      <c r="C81" s="60">
        <f>+C80</f>
        <v>5075.17</v>
      </c>
      <c r="D81" s="60">
        <f>+D80</f>
        <v>0</v>
      </c>
      <c r="E81" s="60">
        <f t="shared" si="34"/>
        <v>5075.17</v>
      </c>
      <c r="F81" s="60">
        <f>+F80</f>
        <v>0</v>
      </c>
      <c r="G81" s="61">
        <f t="shared" si="26"/>
        <v>0</v>
      </c>
    </row>
    <row r="82" spans="1:7" s="62" customFormat="1" x14ac:dyDescent="0.2">
      <c r="A82" s="59"/>
      <c r="B82" s="42" t="s">
        <v>50</v>
      </c>
      <c r="C82" s="72">
        <f>+C75+C78+C81</f>
        <v>215624.07</v>
      </c>
      <c r="D82" s="72">
        <f t="shared" ref="D82:F82" si="35">+D75+D78+D81</f>
        <v>0</v>
      </c>
      <c r="E82" s="72">
        <f t="shared" si="35"/>
        <v>215624.07</v>
      </c>
      <c r="F82" s="72">
        <f t="shared" si="35"/>
        <v>0</v>
      </c>
      <c r="G82" s="73">
        <f t="shared" si="26"/>
        <v>0</v>
      </c>
    </row>
    <row r="83" spans="1:7" s="62" customFormat="1" x14ac:dyDescent="0.2">
      <c r="A83" s="39">
        <v>9109860</v>
      </c>
      <c r="B83" s="113" t="s">
        <v>87</v>
      </c>
      <c r="C83" s="82">
        <v>0</v>
      </c>
      <c r="D83" s="66">
        <v>0</v>
      </c>
      <c r="E83" s="82">
        <f t="shared" ref="E83" si="36">+C83+D83</f>
        <v>0</v>
      </c>
      <c r="F83" s="82">
        <v>0</v>
      </c>
      <c r="G83" s="71">
        <f t="shared" ref="G83:G86" si="37">IFERROR(F83/E83,0)</f>
        <v>0</v>
      </c>
    </row>
    <row r="84" spans="1:7" s="62" customFormat="1" x14ac:dyDescent="0.2">
      <c r="A84" s="101"/>
      <c r="B84" s="114" t="s">
        <v>88</v>
      </c>
      <c r="C84" s="102">
        <f t="shared" ref="C84:F84" si="38">+C83</f>
        <v>0</v>
      </c>
      <c r="D84" s="102">
        <f t="shared" si="38"/>
        <v>0</v>
      </c>
      <c r="E84" s="103">
        <f t="shared" si="38"/>
        <v>0</v>
      </c>
      <c r="F84" s="102">
        <f t="shared" si="38"/>
        <v>0</v>
      </c>
      <c r="G84" s="104">
        <f t="shared" si="37"/>
        <v>0</v>
      </c>
    </row>
    <row r="85" spans="1:7" s="62" customFormat="1" x14ac:dyDescent="0.2">
      <c r="A85" s="39"/>
      <c r="B85" s="115" t="s">
        <v>89</v>
      </c>
      <c r="C85" s="92">
        <f t="shared" ref="C85:F86" si="39">+C84</f>
        <v>0</v>
      </c>
      <c r="D85" s="92">
        <f t="shared" si="39"/>
        <v>0</v>
      </c>
      <c r="E85" s="92">
        <f t="shared" si="39"/>
        <v>0</v>
      </c>
      <c r="F85" s="92">
        <f t="shared" si="39"/>
        <v>0</v>
      </c>
      <c r="G85" s="53">
        <f t="shared" si="37"/>
        <v>0</v>
      </c>
    </row>
    <row r="86" spans="1:7" s="62" customFormat="1" x14ac:dyDescent="0.2">
      <c r="A86" s="39"/>
      <c r="B86" s="115" t="s">
        <v>90</v>
      </c>
      <c r="C86" s="93">
        <f t="shared" si="39"/>
        <v>0</v>
      </c>
      <c r="D86" s="93">
        <f t="shared" si="39"/>
        <v>0</v>
      </c>
      <c r="E86" s="93">
        <f t="shared" si="39"/>
        <v>0</v>
      </c>
      <c r="F86" s="93">
        <f t="shared" si="39"/>
        <v>0</v>
      </c>
      <c r="G86" s="87">
        <f t="shared" si="37"/>
        <v>0</v>
      </c>
    </row>
    <row r="87" spans="1:7" s="62" customFormat="1" x14ac:dyDescent="0.2">
      <c r="A87" s="83"/>
      <c r="B87" s="79"/>
      <c r="C87" s="84"/>
      <c r="D87" s="84"/>
      <c r="E87" s="84"/>
      <c r="F87" s="84"/>
      <c r="G87" s="84"/>
    </row>
    <row r="88" spans="1:7" s="62" customFormat="1" x14ac:dyDescent="0.2">
      <c r="A88" s="83"/>
      <c r="B88" s="85" t="s">
        <v>51</v>
      </c>
      <c r="C88" s="86">
        <f>+C82+C72+C58+C28+C86</f>
        <v>18272180.600000001</v>
      </c>
      <c r="D88" s="86">
        <f>+D82+D72+D58+D28+D86</f>
        <v>0</v>
      </c>
      <c r="E88" s="86">
        <f>+E82+E72+E58+E28+E86</f>
        <v>18272180.600000001</v>
      </c>
      <c r="F88" s="86">
        <f>+F82+F72+F58+F28+F86</f>
        <v>10746604.83</v>
      </c>
      <c r="G88" s="87">
        <f t="shared" ref="G88" si="40">IFERROR(F88/E88,0)</f>
        <v>0.58814024802272369</v>
      </c>
    </row>
    <row r="89" spans="1:7" s="62" customFormat="1" x14ac:dyDescent="0.2">
      <c r="A89" s="28"/>
      <c r="B89" s="58"/>
      <c r="C89" s="29"/>
      <c r="D89" s="29"/>
      <c r="E89" s="29"/>
      <c r="F89" s="29"/>
      <c r="G89" s="29"/>
    </row>
    <row r="90" spans="1:7" s="62" customFormat="1" x14ac:dyDescent="0.2">
      <c r="A90" s="5"/>
      <c r="B90" s="5"/>
      <c r="C90" s="30"/>
      <c r="D90" s="30"/>
      <c r="E90" s="6"/>
      <c r="F90" s="30"/>
      <c r="G90" s="6"/>
    </row>
    <row r="91" spans="1:7" s="62" customFormat="1" x14ac:dyDescent="0.2">
      <c r="A91" s="5"/>
      <c r="B91" s="5"/>
      <c r="C91" s="30"/>
      <c r="D91" s="30"/>
      <c r="E91" s="6"/>
      <c r="F91" s="30"/>
      <c r="G91" s="6"/>
    </row>
    <row r="92" spans="1:7" s="62" customFormat="1" x14ac:dyDescent="0.2">
      <c r="A92"/>
      <c r="B92"/>
      <c r="C92"/>
      <c r="D92"/>
      <c r="E92"/>
      <c r="F92"/>
      <c r="G92"/>
    </row>
    <row r="93" spans="1:7" s="41" customFormat="1" x14ac:dyDescent="0.2">
      <c r="A93"/>
      <c r="B93"/>
      <c r="C93"/>
      <c r="D93"/>
      <c r="E93"/>
      <c r="F93"/>
      <c r="G93"/>
    </row>
    <row r="94" spans="1:7" s="62" customFormat="1" x14ac:dyDescent="0.2">
      <c r="A94"/>
      <c r="B94"/>
      <c r="C94"/>
      <c r="D94"/>
      <c r="E94"/>
      <c r="F94"/>
      <c r="G94"/>
    </row>
    <row r="95" spans="1:7" s="41" customFormat="1" x14ac:dyDescent="0.2">
      <c r="A95"/>
      <c r="B95"/>
      <c r="C95"/>
      <c r="D95"/>
      <c r="E95"/>
      <c r="F95"/>
      <c r="G95"/>
    </row>
    <row r="96" spans="1:7" s="41" customFormat="1" x14ac:dyDescent="0.2">
      <c r="A96"/>
      <c r="B96"/>
      <c r="C96"/>
      <c r="D96"/>
      <c r="E96"/>
      <c r="F96"/>
      <c r="G96"/>
    </row>
    <row r="97" spans="1:7" s="62" customFormat="1" x14ac:dyDescent="0.2">
      <c r="A97"/>
      <c r="B97"/>
      <c r="C97"/>
      <c r="D97"/>
      <c r="E97"/>
      <c r="F97"/>
      <c r="G97"/>
    </row>
    <row r="98" spans="1:7" s="62" customFormat="1" x14ac:dyDescent="0.2">
      <c r="A98"/>
      <c r="B98"/>
      <c r="C98"/>
      <c r="D98"/>
      <c r="E98"/>
      <c r="F98"/>
      <c r="G98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2024-10-31T08:49:11Z</dcterms:modified>
</cp:coreProperties>
</file>